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320" activeTab="0"/>
  </bookViews>
  <sheets>
    <sheet name="Budjettini" sheetId="1" r:id="rId1"/>
    <sheet name="Tekster og forklaring" sheetId="2" state="veryHidden" r:id="rId2"/>
  </sheets>
  <definedNames>
    <definedName name="Nulstil">'Budjettini'!$C$6:$C$12,'Budjettini'!$H$6:$H$11,'Budjettini'!$H$13:$H$21,'Budjettini'!$H$23:$H$28,'Budjettini'!$H$30:$H$35,'Budjettini'!$L$6:$L$12</definedName>
  </definedNames>
  <calcPr fullCalcOnLoad="1"/>
</workbook>
</file>

<file path=xl/comments1.xml><?xml version="1.0" encoding="utf-8"?>
<comments xmlns="http://schemas.openxmlformats.org/spreadsheetml/2006/main">
  <authors>
    <author>bb1070</author>
    <author>Kim Friis Laursen</author>
    <author>BB0328</author>
  </authors>
  <commentList>
    <comment ref="I6" authorId="0">
      <text>
        <r>
          <rPr>
            <b/>
            <sz val="9"/>
            <rFont val="Tahoma"/>
            <family val="2"/>
          </rPr>
          <t xml:space="preserve">Vuokra / asuntolainan lyhennys: </t>
        </r>
        <r>
          <rPr>
            <sz val="9"/>
            <rFont val="Tahoma"/>
            <family val="2"/>
          </rPr>
          <t>Kuukausittainen vuokra tai asuntolainan lyhennys ja asuntolainan korot</t>
        </r>
      </text>
    </comment>
    <comment ref="I10" authorId="0">
      <text>
        <r>
          <rPr>
            <b/>
            <sz val="9"/>
            <rFont val="Tahoma"/>
            <family val="2"/>
          </rPr>
          <t xml:space="preserve">Hoitovastike / rahoitusvastike:
</t>
        </r>
        <r>
          <rPr>
            <sz val="9"/>
            <rFont val="Tahoma"/>
            <family val="2"/>
          </rPr>
          <t xml:space="preserve">Toistuva kuukausittainen hoitovastike ja mahdollinen rahoitusvastike </t>
        </r>
      </text>
    </comment>
    <comment ref="I16" authorId="0">
      <text>
        <r>
          <rPr>
            <b/>
            <sz val="9"/>
            <rFont val="Tahoma"/>
            <family val="2"/>
          </rPr>
          <t xml:space="preserve">Matkapuhelin ja internet: 
</t>
        </r>
        <r>
          <rPr>
            <sz val="9"/>
            <rFont val="Tahoma"/>
            <family val="2"/>
          </rPr>
          <t>Kuukausittaiset puhelimeen ja internetiin liittyvät kulut kuten puhelinliittymä ja laajakaista</t>
        </r>
      </text>
    </comment>
    <comment ref="I27" authorId="0">
      <text>
        <r>
          <rPr>
            <b/>
            <sz val="9"/>
            <rFont val="Tahoma"/>
            <family val="2"/>
          </rPr>
          <t xml:space="preserve">Julkinen liikenne:
</t>
        </r>
        <r>
          <rPr>
            <sz val="9"/>
            <rFont val="Tahoma"/>
            <family val="2"/>
          </rPr>
          <t>Julkiseen liikenteeseen liittyvät kuukausittaiset kulut, kuten bussi- tai junaliput</t>
        </r>
      </text>
    </comment>
    <comment ref="I30" authorId="0">
      <text>
        <r>
          <rPr>
            <b/>
            <sz val="9"/>
            <rFont val="Tahoma"/>
            <family val="2"/>
          </rPr>
          <t xml:space="preserve">Opintolaina:
</t>
        </r>
        <r>
          <rPr>
            <sz val="9"/>
            <rFont val="Tahoma"/>
            <family val="2"/>
          </rPr>
          <t>Opintolainan kuukausittaiset lyhennykset tai maksettavat korot</t>
        </r>
      </text>
    </comment>
    <comment ref="I31" authorId="0">
      <text>
        <r>
          <rPr>
            <b/>
            <sz val="9"/>
            <rFont val="Tahoma"/>
            <family val="2"/>
          </rPr>
          <t xml:space="preserve">Käyttölaina: 
</t>
        </r>
        <r>
          <rPr>
            <sz val="9"/>
            <rFont val="Tahoma"/>
            <family val="2"/>
          </rPr>
          <t>Kuukausittaiset käyttölainojen tai luottokorttien lyhennykset</t>
        </r>
      </text>
    </comment>
    <comment ref="I32" authorId="0">
      <text>
        <r>
          <rPr>
            <b/>
            <sz val="9"/>
            <rFont val="Tahoma"/>
            <family val="2"/>
          </rPr>
          <t xml:space="preserve">Eläkesäästäminen: 
</t>
        </r>
        <r>
          <rPr>
            <sz val="9"/>
            <rFont val="Tahoma"/>
            <family val="2"/>
          </rPr>
          <t>Kuukausittain eläkettä varten säästämäsi summa</t>
        </r>
      </text>
    </comment>
    <comment ref="I33" authorId="0">
      <text>
        <r>
          <rPr>
            <b/>
            <sz val="9"/>
            <rFont val="Tahoma"/>
            <family val="2"/>
          </rPr>
          <t xml:space="preserve">Muu jatkuva säästäminen: 
</t>
        </r>
        <r>
          <rPr>
            <sz val="9"/>
            <rFont val="Tahoma"/>
            <family val="2"/>
          </rPr>
          <t>Kuukausittain säästämäsi summa. 
Esimerkiksi rahastot, osakkeet tai tilisäästäminen.</t>
        </r>
      </text>
    </comment>
    <comment ref="I34" authorId="0">
      <text>
        <r>
          <rPr>
            <b/>
            <sz val="9"/>
            <rFont val="Tahoma"/>
            <family val="2"/>
          </rPr>
          <t xml:space="preserve">Autolaina: 
</t>
        </r>
        <r>
          <rPr>
            <sz val="9"/>
            <rFont val="Tahoma"/>
            <family val="2"/>
          </rPr>
          <t>Kuukausittainen autolainan lyhennys</t>
        </r>
      </text>
    </comment>
    <comment ref="N28" authorId="0">
      <text>
        <r>
          <rPr>
            <b/>
            <sz val="9"/>
            <rFont val="Tahoma"/>
            <family val="2"/>
          </rPr>
          <t>Käytettävissä oleva summa:</t>
        </r>
        <r>
          <rPr>
            <sz val="9"/>
            <rFont val="Tahoma"/>
            <family val="2"/>
          </rPr>
          <t xml:space="preserve">
Kulutukseen jäävä rahamäärä, joka on tulojesi ja kiinteiden kulujesi erotus. Jos yksi tai useampi kohta on laskelmasta on keltainen, kulusi ovat ylittäneet tulosi budjetissasi.</t>
        </r>
      </text>
    </comment>
    <comment ref="D6" authorId="1">
      <text>
        <r>
          <rPr>
            <b/>
            <sz val="9"/>
            <rFont val="Tahoma"/>
            <family val="2"/>
          </rPr>
          <t xml:space="preserve">Nettopalkka:
</t>
        </r>
        <r>
          <rPr>
            <sz val="9"/>
            <rFont val="Tahoma"/>
            <family val="2"/>
          </rPr>
          <t xml:space="preserve">Palkka, josta on vähennetty verot ja muut viranomaismaksut. 
Nettopalkka on tilillesi maksettava rahasumma, josta on jo vähennetty verot ja muut vähennykset. 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Opintotuki:
</t>
        </r>
        <r>
          <rPr>
            <sz val="9"/>
            <rFont val="Tahoma"/>
            <family val="2"/>
          </rPr>
          <t>Opintuki on Kelan kuukausittain maksama tuki opiskelijoille opintojen suorittamista varten. 
Lue lisää opintotuesta www.kela.fi</t>
        </r>
      </text>
    </comment>
    <comment ref="D8" authorId="0">
      <text>
        <r>
          <rPr>
            <b/>
            <sz val="9"/>
            <rFont val="Tahoma"/>
            <family val="2"/>
          </rPr>
          <t xml:space="preserve">Opintolaina:
</t>
        </r>
        <r>
          <rPr>
            <sz val="9"/>
            <rFont val="Tahoma"/>
            <family val="2"/>
          </rPr>
          <t>Opintolaina on valtion takaama laina, jonka opiskelija voi nostaa pankilta lukuvuoden aikana joko yhdellä kertaa tai useina erillisinä nostoina. 
Lue lisää opintolainainasta www.kela.fi ja www.danskebank.fi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Asumislisä / asumistuki
</t>
        </r>
        <r>
          <rPr>
            <sz val="9"/>
            <rFont val="Tahoma"/>
            <family val="2"/>
          </rPr>
          <t xml:space="preserve">Voit saada asumislisää, jos asut vuokra- tai asumisoikeusasunnossa.
Lue lisää asumislisästä ja yleisestä asumistuesta täältä: www.kela.fi
</t>
        </r>
      </text>
    </comment>
    <comment ref="D10" authorId="0">
      <text>
        <r>
          <rPr>
            <b/>
            <sz val="9"/>
            <rFont val="Tahoma"/>
            <family val="2"/>
          </rPr>
          <t xml:space="preserve">Työttömyyskorvaus: 
</t>
        </r>
        <r>
          <rPr>
            <sz val="9"/>
            <rFont val="Tahoma"/>
            <family val="2"/>
          </rPr>
          <t>Työttömyyskassasta tai Kelalta saamasi päiväraha työttömyyden ajalta.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Muut tuet ja etuudet
</t>
        </r>
        <r>
          <rPr>
            <sz val="9"/>
            <rFont val="Tahoma"/>
            <family val="2"/>
          </rPr>
          <t xml:space="preserve">Muut kuukausittain saamasi tuet tai etuudet. </t>
        </r>
      </text>
    </comment>
    <comment ref="D3" authorId="2">
      <text>
        <r>
          <rPr>
            <b/>
            <sz val="9"/>
            <rFont val="Tahoma"/>
            <family val="2"/>
          </rPr>
          <t xml:space="preserve">Täytä budjettilaskuri näin:
</t>
        </r>
        <r>
          <rPr>
            <sz val="9"/>
            <rFont val="Tahoma"/>
            <family val="2"/>
          </rPr>
          <t xml:space="preserve">* Täytä taulukoihin sinulle oleelliset tulot, kiinteät kulut (eli kuukausittain samoina pysyvät kulut) ja muuttuvat kulut (kuukausittain vaihtelevat kulut). Voit jättää sinulle epäoleelliset kulut nollaksi.
* Voit liikkua taulukossa hiirellä tai nuolinäppäimillä
* Kun olet täyttänyt kentät, laita rasti kohta "Näytä kulujeni jakautuminen kuvaajassa"
* Syötä kulut kuhunkin kohtaan per kuukausi. Harvemmin tulevat kulut voit jakaa jokaiselle kuukaudelle jakamalla vuosittaisen kulun 12:sta.
* Kuvaaja antaa oikean kuvan kulujesi jakautumisesta vasta, kun olet syöttänyt kaikki oleelliset kulusi
* Muista tallentaa budjettitaulukko esimerkiksi tietokoneellesi, jotta voit jatkossakin muokata sitä. Voit myös tallentaa joka kuukauden budjettitaulukon eri nimellä, jolloin voit seurata budjettiasi pidemmältä ajalta.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<sst xmlns="http://schemas.openxmlformats.org/spreadsheetml/2006/main" count="102" uniqueCount="81">
  <si>
    <t>Tekster til bruger besked</t>
  </si>
  <si>
    <t>Negativt resultat</t>
  </si>
  <si>
    <t>Indtastning mangler i et eller flere områder</t>
  </si>
  <si>
    <t>Anvendes til</t>
  </si>
  <si>
    <t>TIP: Alt+Enter i en celle med tekst giver ny linie</t>
  </si>
  <si>
    <t>Data fra Budget ark</t>
  </si>
  <si>
    <t>Betegnelse</t>
  </si>
  <si>
    <t>Beregnet værdi</t>
  </si>
  <si>
    <t>Data mangler beregning</t>
  </si>
  <si>
    <t>Vis data i diagram</t>
  </si>
  <si>
    <t>Er 
"Vis resultat i diagram"
valgt</t>
  </si>
  <si>
    <r>
      <rPr>
        <b/>
        <sz val="11"/>
        <color indexed="8"/>
        <rFont val="Calibri"/>
        <family val="2"/>
      </rPr>
      <t xml:space="preserve">Dine udgifter er større end dine indtægter. </t>
    </r>
    <r>
      <rPr>
        <sz val="11"/>
        <color theme="1"/>
        <rFont val="Calibri"/>
        <family val="2"/>
      </rPr>
      <t xml:space="preserve">
Juster indtægter eller udgifter, så dit månedlige restbeløb bliver 0 kr. eller større end 0 kr.</t>
    </r>
  </si>
  <si>
    <t>Diagrammet giver ikke et retvisende overblik, før du har indtastet dine udgifter. 
Tjek om du mangler at indtaste nogle oplysninger.</t>
  </si>
  <si>
    <t xml:space="preserve">Tulot </t>
  </si>
  <si>
    <t xml:space="preserve">      kuukaudessa</t>
  </si>
  <si>
    <t>Työttömyyskorvaus</t>
  </si>
  <si>
    <t xml:space="preserve">Muut tuet ja etuudet </t>
  </si>
  <si>
    <t>Tulot yhteensä</t>
  </si>
  <si>
    <t>Lämmitys</t>
  </si>
  <si>
    <t>Vesi</t>
  </si>
  <si>
    <t>Muut asumiskulut</t>
  </si>
  <si>
    <t>Asuminen yhteensä</t>
  </si>
  <si>
    <t>Tapaturmavakuutus</t>
  </si>
  <si>
    <t>Matkavakuutus</t>
  </si>
  <si>
    <t>Sanoma- ja aikakausilehdet</t>
  </si>
  <si>
    <t>Muut vakuutus- ja jäsenmaksukulut</t>
  </si>
  <si>
    <t>Liikenne- ja ajoneuvovero</t>
  </si>
  <si>
    <t>Polttoainekulut</t>
  </si>
  <si>
    <t xml:space="preserve">Julkinen liikenne </t>
  </si>
  <si>
    <t>Muut matkustuskulut</t>
  </si>
  <si>
    <t>Matkakulut yhteensä</t>
  </si>
  <si>
    <t>Opintolaina</t>
  </si>
  <si>
    <t>Käyttölaina</t>
  </si>
  <si>
    <t>Eläkesäästäminen</t>
  </si>
  <si>
    <t>Autolaina</t>
  </si>
  <si>
    <t>Muut lainamenot ja säästäminen</t>
  </si>
  <si>
    <t>Lainat ja säästäminen yhteensä</t>
  </si>
  <si>
    <t>Kiinteät kulut yhteensä</t>
  </si>
  <si>
    <t>kuukaudessa</t>
  </si>
  <si>
    <t xml:space="preserve">Kiinteät kulut                                         </t>
  </si>
  <si>
    <t>Asuminen</t>
  </si>
  <si>
    <t>Muuttuvat kulut</t>
  </si>
  <si>
    <t>Ruoka ja päivittäistavarat</t>
  </si>
  <si>
    <t>Vaatteet, kengät ja asusteet</t>
  </si>
  <si>
    <t>Huonekalut ja sisustus</t>
  </si>
  <si>
    <t>Loma</t>
  </si>
  <si>
    <t>Muuttuvat kulut yhteensä</t>
  </si>
  <si>
    <t>TULONI JA MENONI YHTEENSÄ</t>
  </si>
  <si>
    <t>Yhteenveto</t>
  </si>
  <si>
    <t>Käytettävissä oleva summa</t>
  </si>
  <si>
    <t>Saldo</t>
  </si>
  <si>
    <t>Liikenne</t>
  </si>
  <si>
    <t>Minun kulutukseni</t>
  </si>
  <si>
    <t>Kuukaudessa</t>
  </si>
  <si>
    <t xml:space="preserve">Vuodessa </t>
  </si>
  <si>
    <t>Muu jatkuva säästäminen</t>
  </si>
  <si>
    <t xml:space="preserve">Opintotuki </t>
  </si>
  <si>
    <t>Nettotulot / palkka</t>
  </si>
  <si>
    <t>Muut tulot (esim. pääomatulot)</t>
  </si>
  <si>
    <t>i</t>
  </si>
  <si>
    <t>Asumislisä / asumistuki</t>
  </si>
  <si>
    <t>Hoitovastike / rahoitusvastike</t>
  </si>
  <si>
    <t>Sähkö / kaasu</t>
  </si>
  <si>
    <t>Kotivakuutus</t>
  </si>
  <si>
    <t>Ammattiliitto / työttömyyskassa</t>
  </si>
  <si>
    <t>Matkapuhelin ja internet</t>
  </si>
  <si>
    <t xml:space="preserve">TV ja maksukanavat </t>
  </si>
  <si>
    <t>Urheilu ja liikunta</t>
  </si>
  <si>
    <t>Vuokra / asuntolaina</t>
  </si>
  <si>
    <t xml:space="preserve">Lääkäri ja lääkkeet </t>
  </si>
  <si>
    <t>Huvi ja vapaa-aika</t>
  </si>
  <si>
    <t xml:space="preserve">Muut muuttuvat kulut </t>
  </si>
  <si>
    <t>Lainat ja säästäminen</t>
  </si>
  <si>
    <t>Vakuutukset ja kuukausimaksut</t>
  </si>
  <si>
    <t>Budjettini</t>
  </si>
  <si>
    <t>Vakuutukset ja kuukausimaksut yhteensä</t>
  </si>
  <si>
    <t>Auto- / moottoripyörävakuutus</t>
  </si>
  <si>
    <t>Auton / moottoripyörän korjaus yms.</t>
  </si>
  <si>
    <r>
      <t xml:space="preserve">       </t>
    </r>
    <r>
      <rPr>
        <b/>
        <sz val="8"/>
        <color indexed="8"/>
        <rFont val="Calibri"/>
        <family val="2"/>
      </rPr>
      <t xml:space="preserve">→ </t>
    </r>
    <r>
      <rPr>
        <b/>
        <sz val="11"/>
        <color indexed="8"/>
        <rFont val="Calibri"/>
        <family val="2"/>
      </rPr>
      <t>Täytä tiedot budjettiasi varten</t>
    </r>
  </si>
  <si>
    <r>
      <rPr>
        <b/>
        <sz val="11"/>
        <rFont val="Calibri"/>
        <family val="2"/>
      </rPr>
      <t>Saat lisätietoja viemällä hiiren</t>
    </r>
    <r>
      <rPr>
        <b/>
        <sz val="11"/>
        <color indexed="56"/>
        <rFont val="Calibri"/>
        <family val="2"/>
      </rPr>
      <t xml:space="preserve"> i </t>
    </r>
    <r>
      <rPr>
        <b/>
        <sz val="11"/>
        <rFont val="Calibri"/>
        <family val="2"/>
      </rPr>
      <t xml:space="preserve">-merkin päälle </t>
    </r>
  </si>
  <si>
    <t xml:space="preserve">      Päivitä kulujeni jakautuminen kuvaajassa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</si>
</sst>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##,000.00\ &quot;kr.&quot;;\-#,##0.00\ &quot;kr.&quot;"/>
    <numFmt numFmtId="173" formatCode="###,##0.00\ &quot;kr.&quot;;\-#,##0.00\ &quot;kr.&quot;"/>
    <numFmt numFmtId="174" formatCode="#,##0.00\ &quot;kr.&quot;;\-#,##0.00\ &quot;kr.&quot;;0.00\ &quot;kr.&quot;;[Red]&quot;KUN tal!&quot;"/>
    <numFmt numFmtId="175" formatCode="#,##0.00\ &quot;kr.&quot;;\-#,##0.00\ &quot;kr.&quot;;&quot;0,00 kr&quot;\.;[Red]&quot;KUN tal!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B]d\.\ mmmm&quot;ta &quot;yyyy"/>
    <numFmt numFmtId="181" formatCode="#,##0.00\ &quot;€&quot;"/>
    <numFmt numFmtId="182" formatCode="_-* #,##0.00\ [$€-40B]_-;\-* #,##0.00\ [$€-40B]_-;_-* &quot;-&quot;??\ [$€-40B]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Danske Text"/>
      <family val="0"/>
    </font>
    <font>
      <b/>
      <sz val="11"/>
      <name val="Danske Text"/>
      <family val="0"/>
    </font>
    <font>
      <sz val="11"/>
      <name val="Danske Text"/>
      <family val="0"/>
    </font>
    <font>
      <sz val="10"/>
      <color indexed="8"/>
      <name val="Danske Text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Danske Text"/>
      <family val="0"/>
    </font>
    <font>
      <b/>
      <sz val="11"/>
      <color indexed="8"/>
      <name val="Danske Text"/>
      <family val="0"/>
    </font>
    <font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b/>
      <sz val="20"/>
      <color indexed="56"/>
      <name val="Calibri"/>
      <family val="2"/>
    </font>
    <font>
      <b/>
      <sz val="10.5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Danske Text"/>
      <family val="0"/>
    </font>
    <font>
      <sz val="11"/>
      <color theme="1"/>
      <name val="Danske Text"/>
      <family val="0"/>
    </font>
    <font>
      <b/>
      <sz val="11"/>
      <color theme="1"/>
      <name val="Danske Text"/>
      <family val="0"/>
    </font>
    <font>
      <b/>
      <sz val="11"/>
      <color rgb="FF002060"/>
      <name val="Calibri"/>
      <family val="2"/>
    </font>
    <font>
      <sz val="11"/>
      <color rgb="FF0070C0"/>
      <name val="Calibri"/>
      <family val="2"/>
    </font>
    <font>
      <b/>
      <u val="single"/>
      <sz val="11"/>
      <color theme="1"/>
      <name val="Calibri"/>
      <family val="2"/>
    </font>
    <font>
      <b/>
      <sz val="10.5"/>
      <color theme="0"/>
      <name val="Calibri"/>
      <family val="2"/>
    </font>
    <font>
      <b/>
      <sz val="20"/>
      <color rgb="FF003755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E3F9"/>
        <bgColor indexed="64"/>
      </patternFill>
    </fill>
    <fill>
      <patternFill patternType="solid">
        <fgColor rgb="FF0037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E9F1"/>
        <bgColor indexed="64"/>
      </patternFill>
    </fill>
    <fill>
      <patternFill patternType="solid">
        <fgColor rgb="FFAFC8D8"/>
        <bgColor indexed="64"/>
      </patternFill>
    </fill>
    <fill>
      <patternFill patternType="solid">
        <fgColor rgb="FFABAFB2"/>
        <bgColor indexed="64"/>
      </patternFill>
    </fill>
    <fill>
      <patternFill patternType="solid">
        <fgColor rgb="FF063F62"/>
        <bgColor indexed="64"/>
      </patternFill>
    </fill>
    <fill>
      <patternFill patternType="solid">
        <fgColor rgb="FFB2DFD3"/>
        <bgColor indexed="64"/>
      </patternFill>
    </fill>
    <fill>
      <patternFill patternType="solid">
        <fgColor rgb="FFFFF3CA"/>
        <bgColor indexed="64"/>
      </patternFill>
    </fill>
    <fill>
      <patternFill patternType="solid">
        <fgColor rgb="FFC3E0EB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73" fontId="0" fillId="0" borderId="0" xfId="0" applyNumberFormat="1" applyFont="1" applyFill="1" applyBorder="1" applyAlignment="1" applyProtection="1">
      <alignment horizontal="center"/>
      <protection hidden="1"/>
    </xf>
    <xf numFmtId="172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0" fontId="53" fillId="34" borderId="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4" fillId="0" borderId="0" xfId="0" applyFont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38" fillId="35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vertical="center"/>
    </xf>
    <xf numFmtId="181" fontId="7" fillId="37" borderId="0" xfId="0" applyNumberFormat="1" applyFont="1" applyFill="1" applyBorder="1" applyAlignment="1" applyProtection="1">
      <alignment horizontal="right" vertical="center"/>
      <protection locked="0"/>
    </xf>
    <xf numFmtId="0" fontId="7" fillId="38" borderId="0" xfId="0" applyFont="1" applyFill="1" applyBorder="1" applyAlignment="1">
      <alignment vertical="center"/>
    </xf>
    <xf numFmtId="181" fontId="7" fillId="38" borderId="0" xfId="0" applyNumberFormat="1" applyFont="1" applyFill="1" applyBorder="1" applyAlignment="1" applyProtection="1">
      <alignment horizontal="right" vertical="center"/>
      <protection locked="0"/>
    </xf>
    <xf numFmtId="0" fontId="0" fillId="39" borderId="0" xfId="0" applyFont="1" applyFill="1" applyBorder="1" applyAlignment="1">
      <alignment vertical="center"/>
    </xf>
    <xf numFmtId="181" fontId="0" fillId="39" borderId="0" xfId="0" applyNumberFormat="1" applyFont="1" applyFill="1" applyBorder="1" applyAlignment="1" applyProtection="1">
      <alignment horizontal="right" vertical="center"/>
      <protection locked="0"/>
    </xf>
    <xf numFmtId="0" fontId="51" fillId="40" borderId="0" xfId="0" applyFont="1" applyFill="1" applyBorder="1" applyAlignment="1">
      <alignment vertical="center" wrapText="1"/>
    </xf>
    <xf numFmtId="0" fontId="0" fillId="37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6" borderId="0" xfId="0" applyFont="1" applyFill="1" applyBorder="1" applyAlignment="1" applyProtection="1">
      <alignment horizontal="center" vertical="center"/>
      <protection/>
    </xf>
    <xf numFmtId="181" fontId="38" fillId="35" borderId="0" xfId="0" applyNumberFormat="1" applyFont="1" applyFill="1" applyBorder="1" applyAlignment="1">
      <alignment vertical="center"/>
    </xf>
    <xf numFmtId="0" fontId="0" fillId="41" borderId="0" xfId="0" applyFont="1" applyFill="1" applyBorder="1" applyAlignment="1">
      <alignment horizontal="left" vertical="center"/>
    </xf>
    <xf numFmtId="181" fontId="0" fillId="41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center" vertical="center"/>
    </xf>
    <xf numFmtId="181" fontId="51" fillId="0" borderId="0" xfId="0" applyNumberFormat="1" applyFont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horizontal="right" vertical="center"/>
    </xf>
    <xf numFmtId="0" fontId="51" fillId="36" borderId="0" xfId="0" applyFont="1" applyFill="1" applyBorder="1" applyAlignment="1">
      <alignment horizontal="center" vertical="center"/>
    </xf>
    <xf numFmtId="0" fontId="52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42" borderId="0" xfId="0" applyFont="1" applyFill="1" applyBorder="1" applyAlignment="1">
      <alignment vertical="center"/>
    </xf>
    <xf numFmtId="181" fontId="0" fillId="42" borderId="0" xfId="0" applyNumberFormat="1" applyFont="1" applyFill="1" applyBorder="1" applyAlignment="1" applyProtection="1">
      <alignment horizontal="right" vertical="center"/>
      <protection locked="0"/>
    </xf>
    <xf numFmtId="0" fontId="0" fillId="43" borderId="0" xfId="0" applyFont="1" applyFill="1" applyBorder="1" applyAlignment="1">
      <alignment vertical="center"/>
    </xf>
    <xf numFmtId="181" fontId="0" fillId="43" borderId="0" xfId="0" applyNumberFormat="1" applyFont="1" applyFill="1" applyBorder="1" applyAlignment="1" applyProtection="1">
      <alignment horizontal="right" vertical="center"/>
      <protection locked="0"/>
    </xf>
    <xf numFmtId="0" fontId="57" fillId="0" borderId="0" xfId="0" applyFont="1" applyFill="1" applyBorder="1" applyAlignment="1" applyProtection="1">
      <alignment horizontal="center" vertical="center"/>
      <protection/>
    </xf>
    <xf numFmtId="181" fontId="38" fillId="35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0" fontId="5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vertical="center"/>
    </xf>
    <xf numFmtId="181" fontId="35" fillId="35" borderId="0" xfId="0" applyNumberFormat="1" applyFont="1" applyFill="1" applyBorder="1" applyAlignment="1">
      <alignment vertical="center"/>
    </xf>
    <xf numFmtId="0" fontId="59" fillId="35" borderId="0" xfId="0" applyFont="1" applyFill="1" applyBorder="1" applyAlignment="1">
      <alignment horizontal="center" vertical="center" textRotation="90"/>
    </xf>
    <xf numFmtId="0" fontId="59" fillId="35" borderId="0" xfId="0" applyFont="1" applyFill="1" applyBorder="1" applyAlignment="1">
      <alignment vertical="center" textRotation="90"/>
    </xf>
    <xf numFmtId="0" fontId="60" fillId="37" borderId="0" xfId="0" applyFont="1" applyFill="1" applyBorder="1" applyAlignment="1">
      <alignment horizontal="center" vertical="center"/>
    </xf>
    <xf numFmtId="0" fontId="51" fillId="0" borderId="0" xfId="0" applyFont="1" applyAlignment="1" applyProtection="1">
      <alignment horizontal="left" vertical="center" wrapText="1"/>
      <protection hidden="1"/>
    </xf>
    <xf numFmtId="0" fontId="38" fillId="35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FF0000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75"/>
          <c:y val="0.10725"/>
          <c:w val="0.55275"/>
          <c:h val="0.76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FC8D8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2DFD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3C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3E0EB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BAFB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'Tekster og forklaring'!$F$15:$F$19</c:f>
              <c:strCache>
                <c:ptCount val="5"/>
                <c:pt idx="0">
                  <c:v>Asuminen</c:v>
                </c:pt>
                <c:pt idx="1">
                  <c:v>Vakuutukset ja kuukausimaksut</c:v>
                </c:pt>
                <c:pt idx="2">
                  <c:v>Liikenne</c:v>
                </c:pt>
                <c:pt idx="3">
                  <c:v>Lainat ja säästäminen</c:v>
                </c:pt>
                <c:pt idx="4">
                  <c:v>Muuttuvat kulut</c:v>
                </c:pt>
              </c:strCache>
            </c:strRef>
          </c:cat>
          <c:val>
            <c:numRef>
              <c:f>'Tekster og forklaring'!$G$15:$G$19</c:f>
              <c:numCache>
                <c:ptCount val="5"/>
                <c:pt idx="0">
                  <c:v>520</c:v>
                </c:pt>
                <c:pt idx="1">
                  <c:v>85</c:v>
                </c:pt>
                <c:pt idx="2">
                  <c:v>90</c:v>
                </c:pt>
                <c:pt idx="3">
                  <c:v>90</c:v>
                </c:pt>
                <c:pt idx="4">
                  <c:v>300</c:v>
                </c:pt>
              </c:numCache>
            </c:numRef>
          </c:val>
        </c:ser>
        <c:firstSliceAng val="4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17</xdr:col>
      <xdr:colOff>0</xdr:colOff>
      <xdr:row>20</xdr:row>
      <xdr:rowOff>66675</xdr:rowOff>
    </xdr:to>
    <xdr:graphicFrame>
      <xdr:nvGraphicFramePr>
        <xdr:cNvPr id="1" name="Chart 5"/>
        <xdr:cNvGraphicFramePr/>
      </xdr:nvGraphicFramePr>
      <xdr:xfrm>
        <a:off x="11420475" y="809625"/>
        <a:ext cx="4029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2" name="Right Triangle 32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95250</xdr:rowOff>
    </xdr:from>
    <xdr:to>
      <xdr:col>9</xdr:col>
      <xdr:colOff>57150</xdr:colOff>
      <xdr:row>29</xdr:row>
      <xdr:rowOff>19050</xdr:rowOff>
    </xdr:to>
    <xdr:sp>
      <xdr:nvSpPr>
        <xdr:cNvPr id="3" name="Right Triangle 33"/>
        <xdr:cNvSpPr>
          <a:spLocks/>
        </xdr:cNvSpPr>
      </xdr:nvSpPr>
      <xdr:spPr>
        <a:xfrm flipH="1" flipV="1">
          <a:off x="7820025" y="5286375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4" name="Right Triangle 34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5" name="Right Triangle 35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6" name="Right Triangle 36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7" name="Right Triangle 37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10</xdr:row>
      <xdr:rowOff>19050</xdr:rowOff>
    </xdr:from>
    <xdr:to>
      <xdr:col>4</xdr:col>
      <xdr:colOff>9525</xdr:colOff>
      <xdr:row>10</xdr:row>
      <xdr:rowOff>123825</xdr:rowOff>
    </xdr:to>
    <xdr:sp>
      <xdr:nvSpPr>
        <xdr:cNvPr id="8" name="Right Triangle 39"/>
        <xdr:cNvSpPr>
          <a:spLocks/>
        </xdr:cNvSpPr>
      </xdr:nvSpPr>
      <xdr:spPr>
        <a:xfrm flipH="1" flipV="1">
          <a:off x="3352800" y="1781175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161925</xdr:rowOff>
    </xdr:from>
    <xdr:to>
      <xdr:col>4</xdr:col>
      <xdr:colOff>200025</xdr:colOff>
      <xdr:row>7</xdr:row>
      <xdr:rowOff>76200</xdr:rowOff>
    </xdr:to>
    <xdr:sp>
      <xdr:nvSpPr>
        <xdr:cNvPr id="9" name="Right Triangle 41"/>
        <xdr:cNvSpPr>
          <a:spLocks/>
        </xdr:cNvSpPr>
      </xdr:nvSpPr>
      <xdr:spPr>
        <a:xfrm flipH="1" flipV="1">
          <a:off x="3581400" y="1162050"/>
          <a:ext cx="952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" name="Right Triangle 4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" name="Right Triangle 4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2" name="Right Triangle 4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13" name="Right Triangle 4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14" name="Right Triangle 4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15" name="Right Triangle 4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16" name="Right Triangle 5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17" name="Right Triangle 5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18" name="Right Triangle 5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9" name="Right Triangle 5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20" name="Right Triangle 5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21" name="Right Triangle 5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22" name="Right Triangle 5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23" name="Right Triangle 5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24" name="Right Triangle 6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25" name="Right Triangle 6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26" name="Right Triangle 64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27" name="Right Triangle 6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28" name="Right Triangle 6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29" name="Right Triangle 6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30" name="Right Triangle 6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31" name="Right Triangle 6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32" name="Right Triangle 7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33" name="Right Triangle 7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34" name="Right Triangle 7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35" name="Right Triangle 7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36" name="Right Triangle 7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</xdr:colOff>
      <xdr:row>8</xdr:row>
      <xdr:rowOff>95250</xdr:rowOff>
    </xdr:from>
    <xdr:to>
      <xdr:col>9</xdr:col>
      <xdr:colOff>85725</xdr:colOff>
      <xdr:row>9</xdr:row>
      <xdr:rowOff>9525</xdr:rowOff>
    </xdr:to>
    <xdr:sp>
      <xdr:nvSpPr>
        <xdr:cNvPr id="37" name="Right Triangle 75"/>
        <xdr:cNvSpPr>
          <a:spLocks/>
        </xdr:cNvSpPr>
      </xdr:nvSpPr>
      <xdr:spPr>
        <a:xfrm flipH="1" flipV="1">
          <a:off x="7848600" y="1476375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38" name="Right Triangle 7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39" name="Right Triangle 7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40" name="Right Triangle 7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41" name="Right Triangle 8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42" name="Right Triangle 8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43" name="Right Triangle 8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44" name="Right Triangle 8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45" name="Right Triangle 84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46" name="Right Triangle 85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47" name="Right Triangle 8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48" name="Right Triangle 8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49" name="Right Triangle 8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50" name="Right Triangle 8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51" name="Right Triangle 90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52" name="Right Triangle 9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53" name="Right Triangle 9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54" name="Right Triangle 94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55" name="Right Triangle 9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56" name="Right Triangle 9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57" name="Right Triangle 9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58" name="Right Triangle 9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59" name="Right Triangle 9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60" name="Right Triangle 10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61" name="Right Triangle 10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62" name="Right Triangle 10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63" name="Right Triangle 10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64" name="Right Triangle 10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65" name="Right Triangle 105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66" name="Right Triangle 10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67" name="Right Triangle 10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68" name="Right Triangle 10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69" name="Right Triangle 11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70" name="Right Triangle 11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71" name="Right Triangle 11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72" name="Right Triangle 11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73" name="Right Triangle 114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74" name="Right Triangle 115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75" name="Right Triangle 11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76" name="Right Triangle 11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77" name="Right Triangle 11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78" name="Right Triangle 11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79" name="Right Triangle 120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80" name="Right Triangle 12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81" name="Right Triangle 12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82" name="Right Triangle 124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83" name="Right Triangle 12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84" name="Right Triangle 12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85" name="Right Triangle 12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86" name="Right Triangle 12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87" name="Right Triangle 12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88" name="Right Triangle 13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89" name="Right Triangle 13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90" name="Right Triangle 13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91" name="Right Triangle 13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92" name="Right Triangle 13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93" name="Right Triangle 135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94" name="Right Triangle 136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95" name="Right Triangle 138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28</xdr:row>
      <xdr:rowOff>161925</xdr:rowOff>
    </xdr:from>
    <xdr:to>
      <xdr:col>9</xdr:col>
      <xdr:colOff>57150</xdr:colOff>
      <xdr:row>29</xdr:row>
      <xdr:rowOff>76200</xdr:rowOff>
    </xdr:to>
    <xdr:sp>
      <xdr:nvSpPr>
        <xdr:cNvPr id="96" name="Right Triangle 139"/>
        <xdr:cNvSpPr>
          <a:spLocks/>
        </xdr:cNvSpPr>
      </xdr:nvSpPr>
      <xdr:spPr>
        <a:xfrm flipH="1" flipV="1">
          <a:off x="7820025" y="5353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97" name="Right Triangle 14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98" name="Right Triangle 14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99" name="Right Triangle 14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00" name="Right Triangle 14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01" name="Right Triangle 144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02" name="Right Triangle 145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03" name="Right Triangle 146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04" name="Right Triangle 147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05" name="Right Triangle 148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06" name="Right Triangle 149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107" name="Right Triangle 150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15</xdr:row>
      <xdr:rowOff>9525</xdr:rowOff>
    </xdr:from>
    <xdr:to>
      <xdr:col>9</xdr:col>
      <xdr:colOff>76200</xdr:colOff>
      <xdr:row>15</xdr:row>
      <xdr:rowOff>123825</xdr:rowOff>
    </xdr:to>
    <xdr:sp>
      <xdr:nvSpPr>
        <xdr:cNvPr id="108" name="Right Triangle 151"/>
        <xdr:cNvSpPr>
          <a:spLocks/>
        </xdr:cNvSpPr>
      </xdr:nvSpPr>
      <xdr:spPr>
        <a:xfrm flipH="1" flipV="1">
          <a:off x="7839075" y="2724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25</xdr:row>
      <xdr:rowOff>161925</xdr:rowOff>
    </xdr:from>
    <xdr:to>
      <xdr:col>9</xdr:col>
      <xdr:colOff>57150</xdr:colOff>
      <xdr:row>26</xdr:row>
      <xdr:rowOff>76200</xdr:rowOff>
    </xdr:to>
    <xdr:sp>
      <xdr:nvSpPr>
        <xdr:cNvPr id="109" name="Right Triangle 153"/>
        <xdr:cNvSpPr>
          <a:spLocks/>
        </xdr:cNvSpPr>
      </xdr:nvSpPr>
      <xdr:spPr>
        <a:xfrm flipH="1" flipV="1">
          <a:off x="7820025" y="4781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9525</xdr:rowOff>
    </xdr:from>
    <xdr:to>
      <xdr:col>9</xdr:col>
      <xdr:colOff>66675</xdr:colOff>
      <xdr:row>29</xdr:row>
      <xdr:rowOff>114300</xdr:rowOff>
    </xdr:to>
    <xdr:sp>
      <xdr:nvSpPr>
        <xdr:cNvPr id="110" name="Right Triangle 154"/>
        <xdr:cNvSpPr>
          <a:spLocks/>
        </xdr:cNvSpPr>
      </xdr:nvSpPr>
      <xdr:spPr>
        <a:xfrm flipH="1" flipV="1">
          <a:off x="7829550" y="53911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111" name="Right Triangle 155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112" name="Right Triangle 156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113" name="Right Triangle 157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14" name="Right Triangle 158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15" name="Right Triangle 159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5</xdr:row>
      <xdr:rowOff>9525</xdr:rowOff>
    </xdr:from>
    <xdr:to>
      <xdr:col>9</xdr:col>
      <xdr:colOff>76200</xdr:colOff>
      <xdr:row>5</xdr:row>
      <xdr:rowOff>123825</xdr:rowOff>
    </xdr:to>
    <xdr:sp>
      <xdr:nvSpPr>
        <xdr:cNvPr id="116" name="Right Triangle 160"/>
        <xdr:cNvSpPr>
          <a:spLocks/>
        </xdr:cNvSpPr>
      </xdr:nvSpPr>
      <xdr:spPr>
        <a:xfrm flipH="1" flipV="1">
          <a:off x="7839075" y="819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17" name="Right Triangle 161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18" name="Right Triangle 162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19" name="Right Triangle 163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20" name="Right Triangle 164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9525</xdr:rowOff>
    </xdr:from>
    <xdr:to>
      <xdr:col>9</xdr:col>
      <xdr:colOff>76200</xdr:colOff>
      <xdr:row>9</xdr:row>
      <xdr:rowOff>123825</xdr:rowOff>
    </xdr:to>
    <xdr:sp>
      <xdr:nvSpPr>
        <xdr:cNvPr id="121" name="Right Triangle 165"/>
        <xdr:cNvSpPr>
          <a:spLocks/>
        </xdr:cNvSpPr>
      </xdr:nvSpPr>
      <xdr:spPr>
        <a:xfrm flipH="1" flipV="1">
          <a:off x="7839075" y="15811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161925</xdr:rowOff>
    </xdr:from>
    <xdr:to>
      <xdr:col>9</xdr:col>
      <xdr:colOff>66675</xdr:colOff>
      <xdr:row>15</xdr:row>
      <xdr:rowOff>76200</xdr:rowOff>
    </xdr:to>
    <xdr:sp>
      <xdr:nvSpPr>
        <xdr:cNvPr id="122" name="Right Triangle 166"/>
        <xdr:cNvSpPr>
          <a:spLocks/>
        </xdr:cNvSpPr>
      </xdr:nvSpPr>
      <xdr:spPr>
        <a:xfrm flipH="1" flipV="1">
          <a:off x="7829550" y="2686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</xdr:colOff>
      <xdr:row>25</xdr:row>
      <xdr:rowOff>123825</xdr:rowOff>
    </xdr:from>
    <xdr:to>
      <xdr:col>9</xdr:col>
      <xdr:colOff>19050</xdr:colOff>
      <xdr:row>26</xdr:row>
      <xdr:rowOff>47625</xdr:rowOff>
    </xdr:to>
    <xdr:sp>
      <xdr:nvSpPr>
        <xdr:cNvPr id="123" name="Right Triangle 168"/>
        <xdr:cNvSpPr>
          <a:spLocks/>
        </xdr:cNvSpPr>
      </xdr:nvSpPr>
      <xdr:spPr>
        <a:xfrm flipH="1" flipV="1">
          <a:off x="7781925" y="4743450"/>
          <a:ext cx="20955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29</xdr:row>
      <xdr:rowOff>161925</xdr:rowOff>
    </xdr:from>
    <xdr:to>
      <xdr:col>9</xdr:col>
      <xdr:colOff>57150</xdr:colOff>
      <xdr:row>30</xdr:row>
      <xdr:rowOff>76200</xdr:rowOff>
    </xdr:to>
    <xdr:sp>
      <xdr:nvSpPr>
        <xdr:cNvPr id="124" name="Right Triangle 170"/>
        <xdr:cNvSpPr>
          <a:spLocks/>
        </xdr:cNvSpPr>
      </xdr:nvSpPr>
      <xdr:spPr>
        <a:xfrm flipH="1" flipV="1">
          <a:off x="7820025" y="5543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30</xdr:row>
      <xdr:rowOff>161925</xdr:rowOff>
    </xdr:from>
    <xdr:to>
      <xdr:col>9</xdr:col>
      <xdr:colOff>57150</xdr:colOff>
      <xdr:row>31</xdr:row>
      <xdr:rowOff>76200</xdr:rowOff>
    </xdr:to>
    <xdr:sp>
      <xdr:nvSpPr>
        <xdr:cNvPr id="125" name="Right Triangle 171"/>
        <xdr:cNvSpPr>
          <a:spLocks/>
        </xdr:cNvSpPr>
      </xdr:nvSpPr>
      <xdr:spPr>
        <a:xfrm flipH="1" flipV="1">
          <a:off x="7820025" y="5734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31</xdr:row>
      <xdr:rowOff>161925</xdr:rowOff>
    </xdr:from>
    <xdr:to>
      <xdr:col>9</xdr:col>
      <xdr:colOff>57150</xdr:colOff>
      <xdr:row>32</xdr:row>
      <xdr:rowOff>76200</xdr:rowOff>
    </xdr:to>
    <xdr:sp>
      <xdr:nvSpPr>
        <xdr:cNvPr id="126" name="Right Triangle 172"/>
        <xdr:cNvSpPr>
          <a:spLocks/>
        </xdr:cNvSpPr>
      </xdr:nvSpPr>
      <xdr:spPr>
        <a:xfrm flipH="1" flipV="1">
          <a:off x="7820025" y="59245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32</xdr:row>
      <xdr:rowOff>161925</xdr:rowOff>
    </xdr:from>
    <xdr:to>
      <xdr:col>9</xdr:col>
      <xdr:colOff>57150</xdr:colOff>
      <xdr:row>33</xdr:row>
      <xdr:rowOff>76200</xdr:rowOff>
    </xdr:to>
    <xdr:sp>
      <xdr:nvSpPr>
        <xdr:cNvPr id="127" name="Right Triangle 173"/>
        <xdr:cNvSpPr>
          <a:spLocks/>
        </xdr:cNvSpPr>
      </xdr:nvSpPr>
      <xdr:spPr>
        <a:xfrm flipH="1" flipV="1">
          <a:off x="7820025" y="6115050"/>
          <a:ext cx="2095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15</xdr:col>
      <xdr:colOff>161925</xdr:colOff>
      <xdr:row>36</xdr:row>
      <xdr:rowOff>114300</xdr:rowOff>
    </xdr:from>
    <xdr:to>
      <xdr:col>16</xdr:col>
      <xdr:colOff>1038225</xdr:colOff>
      <xdr:row>38</xdr:row>
      <xdr:rowOff>38100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77875" y="6829425"/>
          <a:ext cx="19431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29" name="Right Triangle 176"/>
        <xdr:cNvSpPr>
          <a:spLocks/>
        </xdr:cNvSpPr>
      </xdr:nvSpPr>
      <xdr:spPr>
        <a:xfrm flipH="1" flipV="1">
          <a:off x="3419475" y="371475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47625</xdr:rowOff>
    </xdr:from>
    <xdr:to>
      <xdr:col>4</xdr:col>
      <xdr:colOff>76200</xdr:colOff>
      <xdr:row>7</xdr:row>
      <xdr:rowOff>152400</xdr:rowOff>
    </xdr:to>
    <xdr:sp>
      <xdr:nvSpPr>
        <xdr:cNvPr id="130" name="Right Triangle 174"/>
        <xdr:cNvSpPr>
          <a:spLocks/>
        </xdr:cNvSpPr>
      </xdr:nvSpPr>
      <xdr:spPr>
        <a:xfrm flipH="1" flipV="1">
          <a:off x="3419475" y="12382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1" name="Right Triangle 175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2" name="Right Triangle 186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3" name="Right Triangle 187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4" name="Right Triangle 188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5" name="Right Triangle 189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6" name="Right Triangle 190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7" name="Right Triangle 191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38" name="Right Triangle 192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39" name="Right Triangle 19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40" name="Right Triangle 19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41" name="Right Triangle 19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42" name="Right Triangle 19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43" name="Right Triangle 19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44" name="Right Triangle 19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45" name="Right Triangle 19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46" name="Right Triangle 20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47" name="Right Triangle 20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48" name="Right Triangle 20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49" name="Right Triangle 20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50" name="Right Triangle 20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51" name="Right Triangle 20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52" name="Right Triangle 20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53" name="Right Triangle 20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54" name="Right Triangle 20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55" name="Right Triangle 20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56" name="Right Triangle 21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57" name="Right Triangle 21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58" name="Right Triangle 21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59" name="Right Triangle 21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60" name="Right Triangle 21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61" name="Right Triangle 21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62" name="Right Triangle 21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63" name="Right Triangle 21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64" name="Right Triangle 21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65" name="Right Triangle 21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66" name="Right Triangle 22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67" name="Right Triangle 22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68" name="Right Triangle 22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69" name="Right Triangle 22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70" name="Right Triangle 22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71" name="Right Triangle 22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72" name="Right Triangle 22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73" name="Right Triangle 22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74" name="Right Triangle 228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75" name="Right Triangle 229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76" name="Right Triangle 230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77" name="Right Triangle 231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78" name="Right Triangle 232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5</xdr:row>
      <xdr:rowOff>9525</xdr:rowOff>
    </xdr:from>
    <xdr:to>
      <xdr:col>4</xdr:col>
      <xdr:colOff>66675</xdr:colOff>
      <xdr:row>5</xdr:row>
      <xdr:rowOff>114300</xdr:rowOff>
    </xdr:to>
    <xdr:sp>
      <xdr:nvSpPr>
        <xdr:cNvPr id="179" name="Right Triangle 233"/>
        <xdr:cNvSpPr>
          <a:spLocks/>
        </xdr:cNvSpPr>
      </xdr:nvSpPr>
      <xdr:spPr>
        <a:xfrm flipH="1" flipV="1">
          <a:off x="3409950" y="819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</xdr:rowOff>
    </xdr:from>
    <xdr:to>
      <xdr:col>4</xdr:col>
      <xdr:colOff>66675</xdr:colOff>
      <xdr:row>6</xdr:row>
      <xdr:rowOff>114300</xdr:rowOff>
    </xdr:to>
    <xdr:sp>
      <xdr:nvSpPr>
        <xdr:cNvPr id="180" name="Right Triangle 234"/>
        <xdr:cNvSpPr>
          <a:spLocks/>
        </xdr:cNvSpPr>
      </xdr:nvSpPr>
      <xdr:spPr>
        <a:xfrm flipH="1" flipV="1">
          <a:off x="3409950" y="1009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8</xdr:row>
      <xdr:rowOff>9525</xdr:rowOff>
    </xdr:from>
    <xdr:to>
      <xdr:col>4</xdr:col>
      <xdr:colOff>66675</xdr:colOff>
      <xdr:row>8</xdr:row>
      <xdr:rowOff>114300</xdr:rowOff>
    </xdr:to>
    <xdr:sp>
      <xdr:nvSpPr>
        <xdr:cNvPr id="181" name="Right Triangle 235"/>
        <xdr:cNvSpPr>
          <a:spLocks/>
        </xdr:cNvSpPr>
      </xdr:nvSpPr>
      <xdr:spPr>
        <a:xfrm flipH="1" flipV="1">
          <a:off x="3409950" y="1390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9525</xdr:rowOff>
    </xdr:from>
    <xdr:to>
      <xdr:col>4</xdr:col>
      <xdr:colOff>66675</xdr:colOff>
      <xdr:row>9</xdr:row>
      <xdr:rowOff>114300</xdr:rowOff>
    </xdr:to>
    <xdr:sp>
      <xdr:nvSpPr>
        <xdr:cNvPr id="182" name="Right Triangle 236"/>
        <xdr:cNvSpPr>
          <a:spLocks/>
        </xdr:cNvSpPr>
      </xdr:nvSpPr>
      <xdr:spPr>
        <a:xfrm flipH="1" flipV="1">
          <a:off x="3409950" y="1581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9525</xdr:rowOff>
    </xdr:from>
    <xdr:to>
      <xdr:col>4</xdr:col>
      <xdr:colOff>66675</xdr:colOff>
      <xdr:row>10</xdr:row>
      <xdr:rowOff>114300</xdr:rowOff>
    </xdr:to>
    <xdr:sp>
      <xdr:nvSpPr>
        <xdr:cNvPr id="183" name="Right Triangle 237"/>
        <xdr:cNvSpPr>
          <a:spLocks/>
        </xdr:cNvSpPr>
      </xdr:nvSpPr>
      <xdr:spPr>
        <a:xfrm flipH="1" flipV="1">
          <a:off x="3409950" y="17716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142875</xdr:colOff>
      <xdr:row>2</xdr:row>
      <xdr:rowOff>9525</xdr:rowOff>
    </xdr:from>
    <xdr:to>
      <xdr:col>4</xdr:col>
      <xdr:colOff>76200</xdr:colOff>
      <xdr:row>2</xdr:row>
      <xdr:rowOff>114300</xdr:rowOff>
    </xdr:to>
    <xdr:sp>
      <xdr:nvSpPr>
        <xdr:cNvPr id="184" name="Right Triangle 238"/>
        <xdr:cNvSpPr>
          <a:spLocks/>
        </xdr:cNvSpPr>
      </xdr:nvSpPr>
      <xdr:spPr>
        <a:xfrm flipH="1" flipV="1">
          <a:off x="3419475" y="371475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5" name="Right Triangle 239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6" name="Right Triangle 240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7" name="Right Triangle 241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8" name="Right Triangle 242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89" name="Right Triangle 243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0" name="Right Triangle 244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1" name="Right Triangle 245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2" name="Right Triangle 246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7</xdr:row>
      <xdr:rowOff>9525</xdr:rowOff>
    </xdr:from>
    <xdr:to>
      <xdr:col>4</xdr:col>
      <xdr:colOff>66675</xdr:colOff>
      <xdr:row>7</xdr:row>
      <xdr:rowOff>114300</xdr:rowOff>
    </xdr:to>
    <xdr:sp>
      <xdr:nvSpPr>
        <xdr:cNvPr id="193" name="Right Triangle 247"/>
        <xdr:cNvSpPr>
          <a:spLocks/>
        </xdr:cNvSpPr>
      </xdr:nvSpPr>
      <xdr:spPr>
        <a:xfrm flipH="1" flipV="1">
          <a:off x="3409950" y="1200150"/>
          <a:ext cx="133350" cy="104775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1028700</xdr:colOff>
      <xdr:row>27</xdr:row>
      <xdr:rowOff>180975</xdr:rowOff>
    </xdr:from>
    <xdr:to>
      <xdr:col>8</xdr:col>
      <xdr:colOff>133350</xdr:colOff>
      <xdr:row>28</xdr:row>
      <xdr:rowOff>104775</xdr:rowOff>
    </xdr:to>
    <xdr:sp>
      <xdr:nvSpPr>
        <xdr:cNvPr id="194" name="Right Triangle 264"/>
        <xdr:cNvSpPr>
          <a:spLocks/>
        </xdr:cNvSpPr>
      </xdr:nvSpPr>
      <xdr:spPr>
        <a:xfrm flipH="1" flipV="1">
          <a:off x="7696200" y="5181600"/>
          <a:ext cx="152400" cy="114300"/>
        </a:xfrm>
        <a:prstGeom prst="rtTriangle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5:C7" comment="" totalsRowShown="0">
  <tableColumns count="2">
    <tableColumn id="1" name="Anvendes til"/>
    <tableColumn id="2" name="Tekster til bruger beske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E14:H19" comment="" totalsRowShown="0">
  <tableColumns count="4">
    <tableColumn id="1" name="Data fra Budget ark"/>
    <tableColumn id="2" name="Betegnelse"/>
    <tableColumn id="3" name="Beregnet værdi"/>
    <tableColumn id="4" name="Data mangler beregning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E11:E12" comment="" totalsRowShown="0">
  <tableColumns count="1">
    <tableColumn id="1" name="Er _x000A_&quot;Vis resultat i diagram&quot;_x000A_valg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21:E22" comment="" totalsRowShown="0">
  <tableColumns count="1">
    <tableColumn id="1" name="Vis data i diagra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4"/>
  <sheetViews>
    <sheetView showGridLines="0" showRowColHeaders="0" tabSelected="1" zoomScale="120" zoomScaleNormal="120" zoomScalePageLayoutView="0" workbookViewId="0" topLeftCell="A1">
      <selection activeCell="K18" sqref="K18:L31"/>
    </sheetView>
  </sheetViews>
  <sheetFormatPr defaultColWidth="0" defaultRowHeight="15" zeroHeight="1"/>
  <cols>
    <col min="1" max="1" width="2.28125" style="16" customWidth="1"/>
    <col min="2" max="2" width="29.8515625" style="16" customWidth="1"/>
    <col min="3" max="3" width="17.00390625" style="16" customWidth="1"/>
    <col min="4" max="4" width="3.00390625" style="32" customWidth="1"/>
    <col min="5" max="5" width="3.00390625" style="16" customWidth="1"/>
    <col min="6" max="6" width="3.7109375" style="16" customWidth="1"/>
    <col min="7" max="7" width="41.140625" style="16" bestFit="1" customWidth="1"/>
    <col min="8" max="8" width="15.7109375" style="16" bestFit="1" customWidth="1"/>
    <col min="9" max="9" width="3.8515625" style="31" customWidth="1"/>
    <col min="10" max="10" width="2.00390625" style="16" customWidth="1"/>
    <col min="11" max="11" width="27.7109375" style="16" bestFit="1" customWidth="1"/>
    <col min="12" max="12" width="15.7109375" style="16" bestFit="1" customWidth="1"/>
    <col min="13" max="13" width="3.00390625" style="16" customWidth="1"/>
    <col min="14" max="14" width="3.28125" style="16" customWidth="1"/>
    <col min="15" max="15" width="28.421875" style="16" customWidth="1"/>
    <col min="16" max="17" width="16.00390625" style="16" customWidth="1"/>
    <col min="18" max="18" width="9.140625" style="16" customWidth="1"/>
    <col min="19" max="16384" width="5.7109375" style="16" hidden="1" customWidth="1"/>
  </cols>
  <sheetData>
    <row r="1" spans="1:23" ht="26.25">
      <c r="A1" s="90" t="s">
        <v>74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5"/>
      <c r="T1" s="15"/>
      <c r="U1" s="15"/>
      <c r="V1" s="15"/>
      <c r="W1" s="15"/>
    </row>
    <row r="2" spans="2:23" s="17" customFormat="1" ht="2.25" customHeight="1">
      <c r="B2" s="18"/>
      <c r="C2" s="18"/>
      <c r="D2" s="19"/>
      <c r="E2" s="18"/>
      <c r="F2" s="18"/>
      <c r="G2" s="18"/>
      <c r="L2" s="18"/>
      <c r="M2" s="18"/>
      <c r="N2" s="18"/>
      <c r="O2" s="18"/>
      <c r="P2" s="18"/>
      <c r="Q2" s="18"/>
      <c r="R2" s="18"/>
      <c r="S2" s="20"/>
      <c r="T2" s="20"/>
      <c r="U2" s="20"/>
      <c r="V2" s="20"/>
      <c r="W2" s="20"/>
    </row>
    <row r="3" spans="1:21" ht="15" customHeight="1">
      <c r="A3" s="33" t="s">
        <v>78</v>
      </c>
      <c r="B3" s="33"/>
      <c r="C3" s="33"/>
      <c r="D3" s="34" t="s">
        <v>59</v>
      </c>
      <c r="E3" s="33"/>
      <c r="F3" s="35" t="s">
        <v>79</v>
      </c>
      <c r="G3" s="35"/>
      <c r="H3" s="36"/>
      <c r="I3" s="36"/>
      <c r="J3" s="36"/>
      <c r="K3" s="36"/>
      <c r="L3" s="37"/>
      <c r="M3" s="38"/>
      <c r="N3" s="39"/>
      <c r="O3" s="39"/>
      <c r="P3" s="39"/>
      <c r="Q3" s="39"/>
      <c r="R3" s="39"/>
      <c r="S3" s="17"/>
      <c r="T3" s="22"/>
      <c r="U3" s="22"/>
    </row>
    <row r="4" spans="1:21" ht="5.25" customHeight="1">
      <c r="A4" s="40"/>
      <c r="B4" s="33"/>
      <c r="C4" s="40"/>
      <c r="D4" s="41"/>
      <c r="E4" s="40"/>
      <c r="F4" s="40"/>
      <c r="G4" s="40"/>
      <c r="H4" s="40"/>
      <c r="I4" s="42"/>
      <c r="J4" s="42"/>
      <c r="K4" s="37"/>
      <c r="L4" s="37"/>
      <c r="M4" s="43"/>
      <c r="N4" s="39"/>
      <c r="O4" s="39"/>
      <c r="P4" s="39"/>
      <c r="Q4" s="39"/>
      <c r="R4" s="39"/>
      <c r="S4" s="22"/>
      <c r="T4" s="22"/>
      <c r="U4" s="22"/>
    </row>
    <row r="5" spans="1:21" ht="15" customHeight="1">
      <c r="A5" s="44"/>
      <c r="B5" s="45" t="s">
        <v>13</v>
      </c>
      <c r="C5" s="46" t="s">
        <v>14</v>
      </c>
      <c r="D5" s="47"/>
      <c r="E5" s="44"/>
      <c r="F5" s="85"/>
      <c r="G5" s="45" t="s">
        <v>39</v>
      </c>
      <c r="H5" s="46" t="s">
        <v>38</v>
      </c>
      <c r="I5" s="48"/>
      <c r="J5" s="48"/>
      <c r="K5" s="45" t="s">
        <v>41</v>
      </c>
      <c r="L5" s="46" t="s">
        <v>14</v>
      </c>
      <c r="M5" s="49"/>
      <c r="N5" s="37"/>
      <c r="O5" s="45" t="s">
        <v>52</v>
      </c>
      <c r="P5" s="46"/>
      <c r="Q5" s="45"/>
      <c r="R5" s="39"/>
      <c r="S5" s="22"/>
      <c r="T5" s="22"/>
      <c r="U5" s="22"/>
    </row>
    <row r="6" spans="1:21" ht="15" customHeight="1">
      <c r="A6" s="44"/>
      <c r="B6" s="50" t="s">
        <v>57</v>
      </c>
      <c r="C6" s="51">
        <v>500</v>
      </c>
      <c r="D6" s="34" t="s">
        <v>59</v>
      </c>
      <c r="E6" s="44"/>
      <c r="F6" s="88" t="s">
        <v>40</v>
      </c>
      <c r="G6" s="52" t="s">
        <v>68</v>
      </c>
      <c r="H6" s="53">
        <v>500</v>
      </c>
      <c r="I6" s="34" t="s">
        <v>59</v>
      </c>
      <c r="J6" s="48"/>
      <c r="K6" s="54" t="s">
        <v>42</v>
      </c>
      <c r="L6" s="55">
        <v>200</v>
      </c>
      <c r="M6" s="43"/>
      <c r="N6" s="39"/>
      <c r="O6" s="56"/>
      <c r="P6" s="56"/>
      <c r="Q6" s="56"/>
      <c r="R6" s="39"/>
      <c r="S6" s="22"/>
      <c r="T6" s="22"/>
      <c r="U6" s="22"/>
    </row>
    <row r="7" spans="1:21" ht="15" customHeight="1">
      <c r="A7" s="44"/>
      <c r="B7" s="50" t="s">
        <v>56</v>
      </c>
      <c r="C7" s="51">
        <v>300</v>
      </c>
      <c r="D7" s="34" t="s">
        <v>59</v>
      </c>
      <c r="E7" s="44"/>
      <c r="F7" s="88"/>
      <c r="G7" s="52" t="s">
        <v>18</v>
      </c>
      <c r="H7" s="53">
        <v>0</v>
      </c>
      <c r="I7" s="34"/>
      <c r="J7" s="48"/>
      <c r="K7" s="54" t="s">
        <v>69</v>
      </c>
      <c r="L7" s="55">
        <v>0</v>
      </c>
      <c r="M7" s="43"/>
      <c r="N7" s="39"/>
      <c r="O7" s="39"/>
      <c r="P7" s="39"/>
      <c r="Q7" s="39"/>
      <c r="R7" s="39"/>
      <c r="S7" s="22"/>
      <c r="T7" s="22"/>
      <c r="U7" s="22"/>
    </row>
    <row r="8" spans="1:21" ht="15" customHeight="1">
      <c r="A8" s="44"/>
      <c r="B8" s="57" t="s">
        <v>31</v>
      </c>
      <c r="C8" s="51">
        <v>200</v>
      </c>
      <c r="D8" s="34" t="s">
        <v>59</v>
      </c>
      <c r="E8" s="44"/>
      <c r="F8" s="88"/>
      <c r="G8" s="52" t="s">
        <v>19</v>
      </c>
      <c r="H8" s="53">
        <v>20</v>
      </c>
      <c r="I8" s="34"/>
      <c r="J8" s="48"/>
      <c r="K8" s="54" t="s">
        <v>43</v>
      </c>
      <c r="L8" s="55">
        <v>50</v>
      </c>
      <c r="M8" s="43"/>
      <c r="N8" s="42"/>
      <c r="O8" s="58"/>
      <c r="P8" s="58"/>
      <c r="Q8" s="58"/>
      <c r="R8" s="42"/>
      <c r="S8" s="22"/>
      <c r="T8" s="22"/>
      <c r="U8" s="22"/>
    </row>
    <row r="9" spans="1:21" ht="15" customHeight="1">
      <c r="A9" s="44"/>
      <c r="B9" s="57" t="s">
        <v>60</v>
      </c>
      <c r="C9" s="51">
        <v>150</v>
      </c>
      <c r="D9" s="34" t="s">
        <v>59</v>
      </c>
      <c r="E9" s="44"/>
      <c r="F9" s="88"/>
      <c r="G9" s="52" t="s">
        <v>62</v>
      </c>
      <c r="H9" s="53">
        <v>0</v>
      </c>
      <c r="I9" s="34"/>
      <c r="J9" s="48"/>
      <c r="K9" s="54" t="s">
        <v>70</v>
      </c>
      <c r="L9" s="55">
        <v>50</v>
      </c>
      <c r="M9" s="43"/>
      <c r="N9" s="40"/>
      <c r="O9" s="41"/>
      <c r="P9" s="41"/>
      <c r="Q9" s="41"/>
      <c r="R9" s="40"/>
      <c r="S9" s="22"/>
      <c r="T9" s="22"/>
      <c r="U9" s="22"/>
    </row>
    <row r="10" spans="1:21" ht="15" customHeight="1">
      <c r="A10" s="44"/>
      <c r="B10" s="50" t="s">
        <v>15</v>
      </c>
      <c r="C10" s="51">
        <v>0</v>
      </c>
      <c r="D10" s="34" t="s">
        <v>59</v>
      </c>
      <c r="E10" s="44"/>
      <c r="F10" s="88"/>
      <c r="G10" s="52" t="s">
        <v>61</v>
      </c>
      <c r="H10" s="53">
        <v>0</v>
      </c>
      <c r="I10" s="34" t="s">
        <v>59</v>
      </c>
      <c r="J10" s="48"/>
      <c r="K10" s="54" t="s">
        <v>44</v>
      </c>
      <c r="L10" s="55">
        <v>0</v>
      </c>
      <c r="M10" s="43"/>
      <c r="N10" s="40"/>
      <c r="O10" s="41"/>
      <c r="P10" s="41"/>
      <c r="Q10" s="41"/>
      <c r="R10" s="40"/>
      <c r="S10" s="22"/>
      <c r="T10" s="22"/>
      <c r="U10" s="22"/>
    </row>
    <row r="11" spans="1:21" ht="15" customHeight="1">
      <c r="A11" s="44"/>
      <c r="B11" s="50" t="s">
        <v>16</v>
      </c>
      <c r="C11" s="51">
        <v>0</v>
      </c>
      <c r="D11" s="34" t="s">
        <v>59</v>
      </c>
      <c r="E11" s="44"/>
      <c r="F11" s="88"/>
      <c r="G11" s="52" t="s">
        <v>20</v>
      </c>
      <c r="H11" s="53">
        <v>0</v>
      </c>
      <c r="I11" s="59"/>
      <c r="J11" s="48"/>
      <c r="K11" s="54" t="s">
        <v>45</v>
      </c>
      <c r="L11" s="55">
        <v>0</v>
      </c>
      <c r="M11" s="43"/>
      <c r="N11" s="40"/>
      <c r="O11" s="41"/>
      <c r="P11" s="41"/>
      <c r="Q11" s="41"/>
      <c r="R11" s="40"/>
      <c r="S11" s="22"/>
      <c r="T11" s="22"/>
      <c r="U11" s="22"/>
    </row>
    <row r="12" spans="1:21" ht="15" customHeight="1">
      <c r="A12" s="44"/>
      <c r="B12" s="50" t="s">
        <v>58</v>
      </c>
      <c r="C12" s="51">
        <v>0</v>
      </c>
      <c r="D12" s="60"/>
      <c r="E12" s="44"/>
      <c r="F12" s="88"/>
      <c r="G12" s="45" t="s">
        <v>21</v>
      </c>
      <c r="H12" s="61">
        <f>SUM(H6:H11)</f>
        <v>520</v>
      </c>
      <c r="I12" s="34"/>
      <c r="J12" s="48"/>
      <c r="K12" s="54" t="s">
        <v>71</v>
      </c>
      <c r="L12" s="55">
        <v>0</v>
      </c>
      <c r="M12" s="49"/>
      <c r="N12" s="40"/>
      <c r="O12" s="41"/>
      <c r="P12" s="41"/>
      <c r="Q12" s="41"/>
      <c r="R12" s="40"/>
      <c r="S12" s="22"/>
      <c r="T12" s="22"/>
      <c r="U12" s="22"/>
    </row>
    <row r="13" spans="1:21" ht="15" customHeight="1">
      <c r="A13" s="44"/>
      <c r="B13" s="45" t="s">
        <v>17</v>
      </c>
      <c r="C13" s="61">
        <f>SUM(C6:C12)</f>
        <v>1150</v>
      </c>
      <c r="D13" s="47"/>
      <c r="E13" s="44"/>
      <c r="F13" s="88" t="s">
        <v>73</v>
      </c>
      <c r="G13" s="62" t="s">
        <v>22</v>
      </c>
      <c r="H13" s="63">
        <v>5</v>
      </c>
      <c r="I13" s="34"/>
      <c r="J13" s="48"/>
      <c r="K13" s="45" t="s">
        <v>46</v>
      </c>
      <c r="L13" s="61">
        <f>SUM(L6:L12)</f>
        <v>300</v>
      </c>
      <c r="M13" s="43"/>
      <c r="N13" s="40"/>
      <c r="O13" s="41"/>
      <c r="P13" s="41"/>
      <c r="Q13" s="41"/>
      <c r="R13" s="40"/>
      <c r="S13" s="22"/>
      <c r="T13" s="22"/>
      <c r="U13" s="22"/>
    </row>
    <row r="14" spans="1:21" ht="15" customHeight="1">
      <c r="A14" s="44"/>
      <c r="B14" s="41"/>
      <c r="C14" s="41"/>
      <c r="D14" s="64"/>
      <c r="E14" s="44"/>
      <c r="F14" s="88"/>
      <c r="G14" s="62" t="s">
        <v>23</v>
      </c>
      <c r="H14" s="63">
        <v>5</v>
      </c>
      <c r="I14" s="34"/>
      <c r="J14" s="48"/>
      <c r="K14" s="48"/>
      <c r="L14" s="65"/>
      <c r="M14" s="43"/>
      <c r="N14" s="40"/>
      <c r="O14" s="41"/>
      <c r="P14" s="41"/>
      <c r="Q14" s="41"/>
      <c r="R14" s="40"/>
      <c r="S14" s="22"/>
      <c r="T14" s="22"/>
      <c r="U14" s="22"/>
    </row>
    <row r="15" spans="1:21" ht="15" customHeight="1">
      <c r="A15" s="66"/>
      <c r="B15" s="67"/>
      <c r="C15" s="68"/>
      <c r="D15" s="69"/>
      <c r="E15" s="70"/>
      <c r="F15" s="88"/>
      <c r="G15" s="62" t="s">
        <v>63</v>
      </c>
      <c r="H15" s="63">
        <v>5</v>
      </c>
      <c r="I15" s="34"/>
      <c r="J15" s="48"/>
      <c r="K15" s="37" t="s">
        <v>80</v>
      </c>
      <c r="L15" s="37"/>
      <c r="M15" s="49"/>
      <c r="N15" s="40"/>
      <c r="O15" s="41"/>
      <c r="P15" s="41"/>
      <c r="Q15" s="41"/>
      <c r="R15" s="40"/>
      <c r="S15" s="22"/>
      <c r="T15" s="22"/>
      <c r="U15" s="22"/>
    </row>
    <row r="16" spans="1:21" ht="15" customHeight="1">
      <c r="A16" s="66"/>
      <c r="B16" s="66"/>
      <c r="C16" s="66"/>
      <c r="D16" s="47"/>
      <c r="E16" s="66"/>
      <c r="F16" s="88"/>
      <c r="G16" s="62" t="s">
        <v>65</v>
      </c>
      <c r="H16" s="63">
        <v>20</v>
      </c>
      <c r="I16" s="34" t="s">
        <v>59</v>
      </c>
      <c r="J16" s="48"/>
      <c r="K16" s="71"/>
      <c r="L16" s="72"/>
      <c r="M16" s="43"/>
      <c r="N16" s="40"/>
      <c r="O16" s="41"/>
      <c r="P16" s="41"/>
      <c r="Q16" s="41"/>
      <c r="R16" s="40"/>
      <c r="S16" s="22"/>
      <c r="T16" s="22"/>
      <c r="U16" s="22"/>
    </row>
    <row r="17" spans="1:21" ht="15" customHeight="1">
      <c r="A17" s="40"/>
      <c r="B17" s="40"/>
      <c r="C17" s="40"/>
      <c r="D17" s="41"/>
      <c r="E17" s="40"/>
      <c r="F17" s="88"/>
      <c r="G17" s="62" t="s">
        <v>66</v>
      </c>
      <c r="H17" s="63">
        <v>10</v>
      </c>
      <c r="I17" s="34"/>
      <c r="J17" s="48"/>
      <c r="K17" s="71"/>
      <c r="L17" s="72"/>
      <c r="M17" s="43"/>
      <c r="N17" s="40"/>
      <c r="O17" s="41"/>
      <c r="P17" s="41"/>
      <c r="Q17" s="41"/>
      <c r="R17" s="40"/>
      <c r="S17" s="22"/>
      <c r="T17" s="22"/>
      <c r="U17" s="22"/>
    </row>
    <row r="18" spans="1:21" ht="15" customHeight="1">
      <c r="A18" s="40"/>
      <c r="B18" s="40"/>
      <c r="C18" s="40"/>
      <c r="D18" s="41"/>
      <c r="E18" s="40"/>
      <c r="F18" s="88"/>
      <c r="G18" s="62" t="s">
        <v>64</v>
      </c>
      <c r="H18" s="63">
        <v>0</v>
      </c>
      <c r="I18" s="34"/>
      <c r="J18" s="48"/>
      <c r="K18" s="91"/>
      <c r="L18" s="91"/>
      <c r="M18" s="43"/>
      <c r="N18" s="40"/>
      <c r="O18" s="41"/>
      <c r="P18" s="41"/>
      <c r="Q18" s="41"/>
      <c r="R18" s="40"/>
      <c r="S18" s="22"/>
      <c r="T18" s="22"/>
      <c r="U18" s="22"/>
    </row>
    <row r="19" spans="1:21" ht="15" customHeight="1">
      <c r="A19" s="40"/>
      <c r="B19" s="40"/>
      <c r="C19" s="40"/>
      <c r="D19" s="41"/>
      <c r="E19" s="40"/>
      <c r="F19" s="88"/>
      <c r="G19" s="62" t="s">
        <v>67</v>
      </c>
      <c r="H19" s="63">
        <v>20</v>
      </c>
      <c r="I19" s="34"/>
      <c r="J19" s="48"/>
      <c r="K19" s="91"/>
      <c r="L19" s="91"/>
      <c r="M19" s="43"/>
      <c r="N19" s="40"/>
      <c r="O19" s="41"/>
      <c r="P19" s="41"/>
      <c r="Q19" s="41"/>
      <c r="R19" s="40"/>
      <c r="S19" s="22"/>
      <c r="T19" s="22"/>
      <c r="U19" s="22"/>
    </row>
    <row r="20" spans="1:21" ht="15" customHeight="1">
      <c r="A20" s="40"/>
      <c r="B20" s="37"/>
      <c r="C20" s="37"/>
      <c r="D20" s="41"/>
      <c r="E20" s="40"/>
      <c r="F20" s="88"/>
      <c r="G20" s="62" t="s">
        <v>24</v>
      </c>
      <c r="H20" s="63">
        <v>10</v>
      </c>
      <c r="I20" s="34"/>
      <c r="J20" s="48"/>
      <c r="K20" s="91"/>
      <c r="L20" s="91"/>
      <c r="M20" s="43"/>
      <c r="N20" s="40"/>
      <c r="O20" s="41"/>
      <c r="P20" s="41"/>
      <c r="Q20" s="41"/>
      <c r="R20" s="40"/>
      <c r="S20" s="22"/>
      <c r="T20" s="22"/>
      <c r="U20" s="22"/>
    </row>
    <row r="21" spans="1:21" ht="15" customHeight="1">
      <c r="A21" s="40"/>
      <c r="B21" s="40"/>
      <c r="C21" s="40"/>
      <c r="D21" s="41"/>
      <c r="E21" s="40"/>
      <c r="F21" s="88"/>
      <c r="G21" s="62" t="s">
        <v>25</v>
      </c>
      <c r="H21" s="63">
        <v>10</v>
      </c>
      <c r="I21" s="34"/>
      <c r="J21" s="48"/>
      <c r="K21" s="91"/>
      <c r="L21" s="91"/>
      <c r="M21" s="43"/>
      <c r="N21" s="40"/>
      <c r="O21" s="41"/>
      <c r="P21" s="41"/>
      <c r="Q21" s="41"/>
      <c r="R21" s="40"/>
      <c r="S21" s="22"/>
      <c r="T21" s="22"/>
      <c r="U21" s="22"/>
    </row>
    <row r="22" spans="1:19" ht="15" customHeight="1">
      <c r="A22" s="40"/>
      <c r="B22" s="40"/>
      <c r="C22" s="40"/>
      <c r="D22" s="41"/>
      <c r="E22" s="40"/>
      <c r="F22" s="88"/>
      <c r="G22" s="45" t="s">
        <v>75</v>
      </c>
      <c r="H22" s="61">
        <f>SUM(H13:H21)</f>
        <v>85</v>
      </c>
      <c r="I22" s="34"/>
      <c r="J22" s="48"/>
      <c r="K22" s="91"/>
      <c r="L22" s="91"/>
      <c r="M22" s="43"/>
      <c r="N22" s="40"/>
      <c r="O22" s="41"/>
      <c r="P22" s="41"/>
      <c r="Q22" s="41"/>
      <c r="R22" s="40"/>
      <c r="S22" s="23"/>
    </row>
    <row r="23" spans="1:19" ht="15" customHeight="1">
      <c r="A23" s="40"/>
      <c r="B23" s="40"/>
      <c r="C23" s="40"/>
      <c r="D23" s="41"/>
      <c r="E23" s="40"/>
      <c r="F23" s="88" t="s">
        <v>51</v>
      </c>
      <c r="G23" s="73" t="s">
        <v>26</v>
      </c>
      <c r="H23" s="74">
        <v>0</v>
      </c>
      <c r="I23" s="34"/>
      <c r="J23" s="48"/>
      <c r="K23" s="91"/>
      <c r="L23" s="91"/>
      <c r="M23" s="43"/>
      <c r="N23" s="40"/>
      <c r="O23" s="41"/>
      <c r="P23" s="41"/>
      <c r="Q23" s="41"/>
      <c r="R23" s="40"/>
      <c r="S23" s="23"/>
    </row>
    <row r="24" spans="1:19" ht="15" customHeight="1">
      <c r="A24" s="40"/>
      <c r="B24" s="40"/>
      <c r="C24" s="40"/>
      <c r="D24" s="41"/>
      <c r="E24" s="40"/>
      <c r="F24" s="88"/>
      <c r="G24" s="73" t="s">
        <v>76</v>
      </c>
      <c r="H24" s="74">
        <v>0</v>
      </c>
      <c r="I24" s="34"/>
      <c r="J24" s="48"/>
      <c r="K24" s="91"/>
      <c r="L24" s="91"/>
      <c r="M24" s="43"/>
      <c r="N24" s="40"/>
      <c r="O24" s="92" t="s">
        <v>47</v>
      </c>
      <c r="P24" s="92"/>
      <c r="Q24" s="92"/>
      <c r="R24" s="40"/>
      <c r="S24" s="23"/>
    </row>
    <row r="25" spans="1:19" ht="15" customHeight="1">
      <c r="A25" s="40"/>
      <c r="B25" s="40"/>
      <c r="C25" s="40"/>
      <c r="D25" s="41"/>
      <c r="E25" s="40"/>
      <c r="F25" s="88"/>
      <c r="G25" s="73" t="s">
        <v>27</v>
      </c>
      <c r="H25" s="74">
        <v>0</v>
      </c>
      <c r="I25" s="34"/>
      <c r="J25" s="48"/>
      <c r="K25" s="91"/>
      <c r="L25" s="91"/>
      <c r="M25" s="43"/>
      <c r="N25" s="40"/>
      <c r="O25" s="45" t="s">
        <v>48</v>
      </c>
      <c r="P25" s="45" t="s">
        <v>53</v>
      </c>
      <c r="Q25" s="45" t="s">
        <v>54</v>
      </c>
      <c r="R25" s="40"/>
      <c r="S25" s="23"/>
    </row>
    <row r="26" spans="1:19" ht="15" customHeight="1">
      <c r="A26" s="40"/>
      <c r="B26" s="40"/>
      <c r="C26" s="40"/>
      <c r="D26" s="41"/>
      <c r="E26" s="40"/>
      <c r="F26" s="88"/>
      <c r="G26" s="73" t="s">
        <v>77</v>
      </c>
      <c r="H26" s="74">
        <v>0</v>
      </c>
      <c r="I26" s="34"/>
      <c r="J26" s="48"/>
      <c r="K26" s="91"/>
      <c r="L26" s="91"/>
      <c r="M26" s="43"/>
      <c r="N26" s="40"/>
      <c r="O26" s="50" t="s">
        <v>17</v>
      </c>
      <c r="P26" s="51">
        <f>C13</f>
        <v>1150</v>
      </c>
      <c r="Q26" s="51">
        <f>P26*12</f>
        <v>13800</v>
      </c>
      <c r="R26" s="40"/>
      <c r="S26" s="17"/>
    </row>
    <row r="27" spans="1:19" ht="15" customHeight="1">
      <c r="A27" s="40"/>
      <c r="B27" s="44"/>
      <c r="C27" s="40"/>
      <c r="D27" s="41"/>
      <c r="E27" s="40"/>
      <c r="F27" s="88"/>
      <c r="G27" s="73" t="s">
        <v>28</v>
      </c>
      <c r="H27" s="74">
        <v>90</v>
      </c>
      <c r="I27" s="34" t="s">
        <v>59</v>
      </c>
      <c r="J27" s="48"/>
      <c r="K27" s="91"/>
      <c r="L27" s="91"/>
      <c r="M27" s="43"/>
      <c r="N27" s="41"/>
      <c r="O27" s="50" t="s">
        <v>37</v>
      </c>
      <c r="P27" s="51">
        <f>H37</f>
        <v>785</v>
      </c>
      <c r="Q27" s="51">
        <f>P27*12</f>
        <v>9420</v>
      </c>
      <c r="R27" s="41"/>
      <c r="S27" s="23"/>
    </row>
    <row r="28" spans="1:19" ht="15" customHeight="1">
      <c r="A28" s="40"/>
      <c r="B28" s="44"/>
      <c r="C28" s="40"/>
      <c r="D28" s="41"/>
      <c r="E28" s="44"/>
      <c r="F28" s="88"/>
      <c r="G28" s="73" t="s">
        <v>29</v>
      </c>
      <c r="H28" s="74">
        <v>0</v>
      </c>
      <c r="I28" s="34"/>
      <c r="J28" s="48"/>
      <c r="K28" s="91"/>
      <c r="L28" s="91"/>
      <c r="M28" s="43"/>
      <c r="N28" s="34" t="s">
        <v>59</v>
      </c>
      <c r="O28" s="86" t="s">
        <v>49</v>
      </c>
      <c r="P28" s="87">
        <f>P26-P27</f>
        <v>365</v>
      </c>
      <c r="Q28" s="87">
        <f>Q26-Q27</f>
        <v>4380</v>
      </c>
      <c r="R28" s="41"/>
      <c r="S28" s="23"/>
    </row>
    <row r="29" spans="1:19" ht="15" customHeight="1">
      <c r="A29" s="40"/>
      <c r="B29" s="40"/>
      <c r="C29" s="40"/>
      <c r="D29" s="64"/>
      <c r="E29" s="44"/>
      <c r="F29" s="88"/>
      <c r="G29" s="45" t="s">
        <v>30</v>
      </c>
      <c r="H29" s="61">
        <f>SUM(H23:H28)</f>
        <v>90</v>
      </c>
      <c r="I29" s="34"/>
      <c r="J29" s="48"/>
      <c r="K29" s="91"/>
      <c r="L29" s="91"/>
      <c r="M29" s="43"/>
      <c r="N29" s="41"/>
      <c r="O29" s="54" t="s">
        <v>46</v>
      </c>
      <c r="P29" s="55">
        <f>L13</f>
        <v>300</v>
      </c>
      <c r="Q29" s="55">
        <f>P29*12</f>
        <v>3600</v>
      </c>
      <c r="R29" s="41"/>
      <c r="S29" s="23"/>
    </row>
    <row r="30" spans="1:23" ht="15" customHeight="1">
      <c r="A30" s="40"/>
      <c r="B30" s="40"/>
      <c r="C30" s="40"/>
      <c r="D30" s="64"/>
      <c r="E30" s="44"/>
      <c r="F30" s="89" t="s">
        <v>72</v>
      </c>
      <c r="G30" s="75" t="s">
        <v>31</v>
      </c>
      <c r="H30" s="76">
        <v>0</v>
      </c>
      <c r="I30" s="34" t="s">
        <v>59</v>
      </c>
      <c r="J30" s="48"/>
      <c r="K30" s="91"/>
      <c r="L30" s="91"/>
      <c r="M30" s="43"/>
      <c r="N30" s="77"/>
      <c r="O30" s="45" t="s">
        <v>50</v>
      </c>
      <c r="P30" s="78">
        <f>P28-P29</f>
        <v>65</v>
      </c>
      <c r="Q30" s="78">
        <f>P30*12</f>
        <v>780</v>
      </c>
      <c r="R30" s="41"/>
      <c r="S30" s="22"/>
      <c r="T30" s="29"/>
      <c r="U30" s="29"/>
      <c r="V30" s="28"/>
      <c r="W30" s="28"/>
    </row>
    <row r="31" spans="1:23" ht="15" customHeight="1">
      <c r="A31" s="40"/>
      <c r="B31" s="40"/>
      <c r="C31" s="40"/>
      <c r="D31" s="64"/>
      <c r="E31" s="44"/>
      <c r="F31" s="89"/>
      <c r="G31" s="75" t="s">
        <v>32</v>
      </c>
      <c r="H31" s="76">
        <v>50</v>
      </c>
      <c r="I31" s="34" t="s">
        <v>59</v>
      </c>
      <c r="J31" s="48"/>
      <c r="K31" s="91"/>
      <c r="L31" s="91"/>
      <c r="M31" s="43"/>
      <c r="N31" s="37"/>
      <c r="O31" s="79"/>
      <c r="P31" s="80"/>
      <c r="Q31" s="80"/>
      <c r="R31" s="42"/>
      <c r="S31" s="22"/>
      <c r="T31" s="29"/>
      <c r="U31" s="29"/>
      <c r="V31" s="28"/>
      <c r="W31" s="28"/>
    </row>
    <row r="32" spans="1:23" ht="15" customHeight="1">
      <c r="A32" s="40"/>
      <c r="B32" s="40"/>
      <c r="C32" s="40"/>
      <c r="D32" s="64"/>
      <c r="E32" s="44"/>
      <c r="F32" s="89"/>
      <c r="G32" s="75" t="s">
        <v>33</v>
      </c>
      <c r="H32" s="76">
        <v>20</v>
      </c>
      <c r="I32" s="34" t="s">
        <v>59</v>
      </c>
      <c r="J32" s="48"/>
      <c r="K32" s="81"/>
      <c r="L32" s="81"/>
      <c r="M32" s="38"/>
      <c r="N32" s="41"/>
      <c r="O32" s="41"/>
      <c r="P32" s="41"/>
      <c r="Q32" s="41"/>
      <c r="R32" s="41"/>
      <c r="S32" s="17"/>
      <c r="T32" s="30"/>
      <c r="U32" s="30"/>
      <c r="V32" s="28"/>
      <c r="W32" s="28"/>
    </row>
    <row r="33" spans="1:23" ht="15" customHeight="1">
      <c r="A33" s="40"/>
      <c r="B33" s="40"/>
      <c r="C33" s="40"/>
      <c r="D33" s="64"/>
      <c r="E33" s="44"/>
      <c r="F33" s="89"/>
      <c r="G33" s="75" t="s">
        <v>55</v>
      </c>
      <c r="H33" s="76">
        <v>20</v>
      </c>
      <c r="I33" s="34" t="s">
        <v>59</v>
      </c>
      <c r="J33" s="48"/>
      <c r="K33" s="81"/>
      <c r="L33" s="81"/>
      <c r="M33" s="38"/>
      <c r="N33" s="41"/>
      <c r="O33" s="41"/>
      <c r="P33" s="41"/>
      <c r="Q33" s="41"/>
      <c r="R33" s="41"/>
      <c r="S33" s="17"/>
      <c r="T33" s="30"/>
      <c r="U33" s="30"/>
      <c r="V33" s="28"/>
      <c r="W33" s="28"/>
    </row>
    <row r="34" spans="1:23" ht="15" customHeight="1">
      <c r="A34" s="40"/>
      <c r="B34" s="40"/>
      <c r="C34" s="40"/>
      <c r="D34" s="64"/>
      <c r="E34" s="44"/>
      <c r="F34" s="89"/>
      <c r="G34" s="75" t="s">
        <v>34</v>
      </c>
      <c r="H34" s="76">
        <v>0</v>
      </c>
      <c r="I34" s="34" t="s">
        <v>59</v>
      </c>
      <c r="J34" s="48"/>
      <c r="K34" s="81"/>
      <c r="L34" s="81"/>
      <c r="M34" s="38"/>
      <c r="N34" s="41"/>
      <c r="O34" s="58"/>
      <c r="P34" s="58"/>
      <c r="Q34" s="58"/>
      <c r="R34" s="41"/>
      <c r="S34" s="17"/>
      <c r="T34" s="30"/>
      <c r="U34" s="30"/>
      <c r="V34" s="28"/>
      <c r="W34" s="28"/>
    </row>
    <row r="35" spans="1:21" ht="15" customHeight="1">
      <c r="A35" s="40"/>
      <c r="B35" s="40"/>
      <c r="C35" s="40"/>
      <c r="D35" s="64"/>
      <c r="E35" s="44"/>
      <c r="F35" s="89"/>
      <c r="G35" s="75" t="s">
        <v>35</v>
      </c>
      <c r="H35" s="76">
        <v>0</v>
      </c>
      <c r="I35" s="82"/>
      <c r="J35" s="48"/>
      <c r="K35" s="81"/>
      <c r="L35" s="81"/>
      <c r="M35" s="38"/>
      <c r="N35" s="40"/>
      <c r="O35" s="58"/>
      <c r="P35" s="58"/>
      <c r="Q35" s="58"/>
      <c r="R35" s="40"/>
      <c r="S35" s="17"/>
      <c r="T35" s="17"/>
      <c r="U35" s="17"/>
    </row>
    <row r="36" spans="1:21" ht="15" customHeight="1">
      <c r="A36" s="40"/>
      <c r="B36" s="40"/>
      <c r="C36" s="40"/>
      <c r="D36" s="64"/>
      <c r="E36" s="44"/>
      <c r="F36" s="89"/>
      <c r="G36" s="45" t="s">
        <v>36</v>
      </c>
      <c r="H36" s="61">
        <f>SUM(H30:H35)</f>
        <v>90</v>
      </c>
      <c r="I36" s="82"/>
      <c r="J36" s="48"/>
      <c r="K36" s="81"/>
      <c r="L36" s="81"/>
      <c r="M36" s="38"/>
      <c r="N36" s="40"/>
      <c r="O36" s="58"/>
      <c r="P36" s="58"/>
      <c r="Q36" s="58"/>
      <c r="R36" s="40"/>
      <c r="S36" s="17"/>
      <c r="T36" s="17"/>
      <c r="U36" s="17"/>
    </row>
    <row r="37" spans="1:21" ht="15" customHeight="1">
      <c r="A37" s="40"/>
      <c r="B37" s="40"/>
      <c r="C37" s="40"/>
      <c r="D37" s="64"/>
      <c r="E37" s="44"/>
      <c r="F37" s="89"/>
      <c r="G37" s="45" t="s">
        <v>37</v>
      </c>
      <c r="H37" s="61">
        <f>H36+H29+H22+H12</f>
        <v>785</v>
      </c>
      <c r="I37" s="83"/>
      <c r="J37" s="48"/>
      <c r="K37" s="81"/>
      <c r="L37" s="81"/>
      <c r="M37" s="38"/>
      <c r="N37" s="42"/>
      <c r="O37" s="58"/>
      <c r="P37" s="58"/>
      <c r="Q37" s="58"/>
      <c r="R37" s="42"/>
      <c r="S37" s="17"/>
      <c r="T37" s="17"/>
      <c r="U37" s="17"/>
    </row>
    <row r="38" spans="1:21" ht="15">
      <c r="A38" s="40"/>
      <c r="B38" s="40"/>
      <c r="C38" s="40"/>
      <c r="D38" s="64"/>
      <c r="E38" s="44"/>
      <c r="F38" s="84"/>
      <c r="G38" s="40"/>
      <c r="H38" s="40"/>
      <c r="I38" s="83"/>
      <c r="J38" s="48"/>
      <c r="K38" s="81"/>
      <c r="L38" s="81"/>
      <c r="M38" s="38"/>
      <c r="N38" s="42"/>
      <c r="O38" s="58"/>
      <c r="P38" s="58"/>
      <c r="Q38" s="58"/>
      <c r="R38" s="42"/>
      <c r="S38" s="17"/>
      <c r="T38" s="17"/>
      <c r="U38" s="17"/>
    </row>
    <row r="39" spans="1:21" ht="14.25">
      <c r="A39" s="22"/>
      <c r="B39" s="22"/>
      <c r="C39" s="22"/>
      <c r="D39" s="27"/>
      <c r="E39" s="24"/>
      <c r="F39" s="24"/>
      <c r="J39" s="25"/>
      <c r="K39" s="25"/>
      <c r="L39" s="25"/>
      <c r="M39" s="21"/>
      <c r="N39" s="17"/>
      <c r="O39" s="26"/>
      <c r="P39" s="26"/>
      <c r="Q39" s="26"/>
      <c r="R39" s="17"/>
      <c r="S39" s="17"/>
      <c r="T39" s="17"/>
      <c r="U39" s="17"/>
    </row>
    <row r="40" spans="2:18" ht="14.25" hidden="1">
      <c r="B40" s="22"/>
      <c r="C40" s="22"/>
      <c r="D40" s="27"/>
      <c r="N40" s="17"/>
      <c r="O40" s="26"/>
      <c r="P40" s="26"/>
      <c r="Q40" s="26"/>
      <c r="R40" s="17"/>
    </row>
    <row r="41" spans="14:18" ht="14.25" hidden="1">
      <c r="N41" s="17"/>
      <c r="O41" s="26"/>
      <c r="P41" s="26"/>
      <c r="Q41" s="26"/>
      <c r="R41" s="17"/>
    </row>
    <row r="42" ht="14.25" hidden="1">
      <c r="R42" s="17"/>
    </row>
    <row r="43" spans="14:18" ht="14.25" hidden="1">
      <c r="N43" s="17"/>
      <c r="R43" s="17"/>
    </row>
    <row r="44" spans="14:18" ht="14.25" hidden="1">
      <c r="N44" s="17"/>
      <c r="R44" s="17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</sheetData>
  <sheetProtection selectLockedCells="1"/>
  <mergeCells count="7">
    <mergeCell ref="F23:F29"/>
    <mergeCell ref="F30:F37"/>
    <mergeCell ref="A1:R1"/>
    <mergeCell ref="K18:L31"/>
    <mergeCell ref="O24:Q24"/>
    <mergeCell ref="F6:F12"/>
    <mergeCell ref="F13:F22"/>
  </mergeCells>
  <conditionalFormatting sqref="K18">
    <cfRule type="expression" priority="10" dxfId="1" stopIfTrue="1">
      <formula>$K$18&lt;&gt;""</formula>
    </cfRule>
  </conditionalFormatting>
  <conditionalFormatting sqref="P30:Q30">
    <cfRule type="cellIs" priority="1" dxfId="2" operator="lessThan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59" r:id="rId4"/>
  <ignoredErrors>
    <ignoredError sqref="Q28" formula="1"/>
    <ignoredError sqref="Q29 P26:Q27" unlockedFormula="1"/>
    <ignoredError sqref="P29" formula="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36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40.28125" style="0" bestFit="1" customWidth="1"/>
    <col min="3" max="3" width="70.57421875" style="0" customWidth="1"/>
    <col min="5" max="5" width="22.00390625" style="0" bestFit="1" customWidth="1"/>
    <col min="6" max="6" width="23.8515625" style="0" bestFit="1" customWidth="1"/>
    <col min="7" max="7" width="16.8515625" style="0" customWidth="1"/>
    <col min="8" max="8" width="24.28125" style="0" customWidth="1"/>
    <col min="9" max="9" width="23.8515625" style="0" bestFit="1" customWidth="1"/>
    <col min="10" max="10" width="14.8515625" style="0" bestFit="1" customWidth="1"/>
    <col min="11" max="11" width="22.57421875" style="0" bestFit="1" customWidth="1"/>
  </cols>
  <sheetData>
    <row r="1" spans="2:3" ht="15">
      <c r="B1" s="5"/>
      <c r="C1" s="5"/>
    </row>
    <row r="2" spans="2:3" ht="15">
      <c r="B2" s="5"/>
      <c r="C2" s="7" t="s">
        <v>4</v>
      </c>
    </row>
    <row r="3" spans="2:3" ht="15">
      <c r="B3" s="5"/>
      <c r="C3" s="5"/>
    </row>
    <row r="4" spans="2:3" ht="15">
      <c r="B4" s="5"/>
      <c r="C4" s="5"/>
    </row>
    <row r="5" spans="2:3" ht="15">
      <c r="B5" s="5" t="s">
        <v>3</v>
      </c>
      <c r="C5" s="5" t="s">
        <v>0</v>
      </c>
    </row>
    <row r="6" spans="2:3" ht="52.5" customHeight="1">
      <c r="B6" s="5" t="s">
        <v>1</v>
      </c>
      <c r="C6" s="14" t="s">
        <v>11</v>
      </c>
    </row>
    <row r="7" spans="2:3" ht="45">
      <c r="B7" s="5" t="s">
        <v>2</v>
      </c>
      <c r="C7" s="6" t="s">
        <v>12</v>
      </c>
    </row>
    <row r="11" ht="45">
      <c r="E11" s="8" t="s">
        <v>10</v>
      </c>
    </row>
    <row r="12" ht="15">
      <c r="E12" s="9" t="b">
        <v>1</v>
      </c>
    </row>
    <row r="13" ht="15">
      <c r="E13" s="9"/>
    </row>
    <row r="14" spans="5:8" ht="15">
      <c r="E14" s="10" t="s">
        <v>5</v>
      </c>
      <c r="F14" s="3" t="s">
        <v>6</v>
      </c>
      <c r="G14" s="2" t="s">
        <v>7</v>
      </c>
      <c r="H14" s="2" t="s">
        <v>8</v>
      </c>
    </row>
    <row r="15" spans="5:8" ht="15">
      <c r="E15" s="11">
        <f>Budjettini!H12</f>
        <v>520</v>
      </c>
      <c r="F15" s="4" t="str">
        <f>Budjettini!F6</f>
        <v>Asuminen</v>
      </c>
      <c r="G15" s="3">
        <f>IF($E$22&lt;&gt;0,E15,20)</f>
        <v>520</v>
      </c>
      <c r="H15" s="2">
        <f>IF(AND($E$12,E15=0,Budjettini!$L$29=""),1,0)</f>
        <v>0</v>
      </c>
    </row>
    <row r="16" spans="5:8" ht="15">
      <c r="E16" s="11">
        <f>Budjettini!H22</f>
        <v>85</v>
      </c>
      <c r="F16" s="4" t="str">
        <f>Budjettini!F13</f>
        <v>Vakuutukset ja kuukausimaksut</v>
      </c>
      <c r="G16" s="3">
        <f>IF($E$22&lt;&gt;0,E16,20)</f>
        <v>85</v>
      </c>
      <c r="H16" s="2">
        <f>IF(AND($E$12,E16=0,Budjettini!$L$29=""),1,0)</f>
        <v>0</v>
      </c>
    </row>
    <row r="17" spans="5:8" ht="15">
      <c r="E17" s="11">
        <f>Budjettini!H29</f>
        <v>90</v>
      </c>
      <c r="F17" s="4" t="str">
        <f>Budjettini!F23</f>
        <v>Liikenne</v>
      </c>
      <c r="G17" s="3">
        <f>IF($E$22&lt;&gt;0,E17,20)</f>
        <v>90</v>
      </c>
      <c r="H17" s="2">
        <f>IF(AND($E$12,E17=0,Budjettini!$L$29=""),1,0)</f>
        <v>0</v>
      </c>
    </row>
    <row r="18" spans="5:8" ht="15">
      <c r="E18" s="11">
        <f>Budjettini!H36</f>
        <v>90</v>
      </c>
      <c r="F18" s="4" t="str">
        <f>Budjettini!F30</f>
        <v>Lainat ja säästäminen</v>
      </c>
      <c r="G18" s="3">
        <f>IF($E$22&lt;&gt;0,E18,20)</f>
        <v>90</v>
      </c>
      <c r="H18" s="2">
        <f>IF(AND($E$12,E18=0,Budjettini!$L$29=""),1,0)</f>
        <v>0</v>
      </c>
    </row>
    <row r="19" spans="5:8" ht="15">
      <c r="E19" s="12">
        <f>Budjettini!L13</f>
        <v>300</v>
      </c>
      <c r="F19" s="4" t="str">
        <f>Budjettini!K5</f>
        <v>Muuttuvat kulut</v>
      </c>
      <c r="G19" s="3">
        <f>IF($E$22&lt;&gt;0,E19,20)</f>
        <v>300</v>
      </c>
      <c r="H19" s="2">
        <f>IF(AND($E$12,E19=0,Budjettini!$L$29=""),1,0)</f>
        <v>0</v>
      </c>
    </row>
    <row r="20" spans="5:8" ht="15">
      <c r="E20" s="12"/>
      <c r="F20" s="3"/>
      <c r="G20" s="2"/>
      <c r="H20" s="2"/>
    </row>
    <row r="21" spans="5:8" ht="15">
      <c r="E21" s="13" t="s">
        <v>9</v>
      </c>
      <c r="F21" s="3"/>
      <c r="G21" s="2"/>
      <c r="H21" s="2"/>
    </row>
    <row r="22" ht="15">
      <c r="E22" s="13">
        <f>IF(OR(AND(E15&gt;0,E16&gt;0,E17&gt;0,E18&gt;0,E19&gt;0),E12=TRUE),1,0)</f>
        <v>1</v>
      </c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</sheetData>
  <sheetProtection/>
  <printOptions/>
  <pageMargins left="0.7" right="0.7" top="0.75" bottom="0.75" header="0.3" footer="0.3"/>
  <pageSetup orientation="portrait" paperSize="9" r:id="rId5"/>
  <tableParts>
    <tablePart r:id="rId3"/>
    <tablePart r:id="rId4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Bank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bb1070</dc:creator>
  <cp:keywords/>
  <dc:description/>
  <cp:lastModifiedBy>b84850</cp:lastModifiedBy>
  <cp:lastPrinted>2014-06-23T09:56:50Z</cp:lastPrinted>
  <dcterms:created xsi:type="dcterms:W3CDTF">2014-05-19T10:50:52Z</dcterms:created>
  <dcterms:modified xsi:type="dcterms:W3CDTF">2016-09-02T13:27:43Z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display_urn">
    <vt:lpwstr>System Account</vt:lpwstr>
  </property>
  <property fmtid="{D5CDD505-2E9C-101B-9397-08002B2CF9AE}" pid="10" name="_SharedFileIndex">
    <vt:lpwstr/>
  </property>
  <property fmtid="{D5CDD505-2E9C-101B-9397-08002B2CF9AE}" pid="11" name="PublishingStartDate">
    <vt:lpwstr/>
  </property>
  <property fmtid="{D5CDD505-2E9C-101B-9397-08002B2CF9AE}" pid="12" name="PublishingExpirationDate">
    <vt:lpwstr/>
  </property>
</Properties>
</file>